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19140" windowHeight="8670"/>
  </bookViews>
  <sheets>
    <sheet name="ЦОС стоимость по школам" sheetId="6" r:id="rId1"/>
    <sheet name="64  ЦОС малокомплектная" sheetId="7" r:id="rId2"/>
    <sheet name="19 немалокомплектная" sheetId="8" r:id="rId3"/>
  </sheets>
  <definedNames>
    <definedName name="_GoBack" localSheetId="2">'19 немалокомплектная'!$E$18</definedName>
    <definedName name="_GoBack" localSheetId="1">'64  ЦОС малокомплектная'!#REF!</definedName>
    <definedName name="_GoBack" localSheetId="0">'ЦОС стоимость по школам'!#REF!</definedName>
    <definedName name="_xlnm._FilterDatabase" localSheetId="2" hidden="1">'19 немалокомплектная'!$A$3:$D$21</definedName>
    <definedName name="_xlnm._FilterDatabase" localSheetId="1" hidden="1">'64  ЦОС малокомплектная'!$A$3:$AE$69</definedName>
    <definedName name="_xlnm._FilterDatabase" localSheetId="0" hidden="1">'ЦОС стоимость по школам'!$C$7:$J$111</definedName>
    <definedName name="Z_4CCA57B3_022E_4DB3_A321_BF3BA8806C2B_.wvu.Cols" localSheetId="2" hidden="1">'19 немалокомплектная'!$C:$D</definedName>
    <definedName name="Z_4CCA57B3_022E_4DB3_A321_BF3BA8806C2B_.wvu.Cols" localSheetId="1" hidden="1">'64  ЦОС малокомплектная'!$C:$D</definedName>
    <definedName name="Z_4CCA57B3_022E_4DB3_A321_BF3BA8806C2B_.wvu.Cols" localSheetId="0" hidden="1">'ЦОС стоимость по школам'!$E:$F</definedName>
    <definedName name="Z_4CCA57B3_022E_4DB3_A321_BF3BA8806C2B_.wvu.FilterData" localSheetId="2" hidden="1">'19 немалокомплектная'!$A$3:$D$21</definedName>
    <definedName name="Z_4CCA57B3_022E_4DB3_A321_BF3BA8806C2B_.wvu.FilterData" localSheetId="1" hidden="1">'64  ЦОС малокомплектная'!$A$3:$D$65</definedName>
    <definedName name="Z_4CCA57B3_022E_4DB3_A321_BF3BA8806C2B_.wvu.FilterData" localSheetId="0" hidden="1">'ЦОС стоимость по школам'!$C$7:$F$103</definedName>
    <definedName name="Z_7A76AC43_9510_44D8_A24F_F9832DF90B99_.wvu.Cols" localSheetId="2" hidden="1">'19 немалокомплектная'!$C:$D</definedName>
    <definedName name="Z_7A76AC43_9510_44D8_A24F_F9832DF90B99_.wvu.Cols" localSheetId="1" hidden="1">'64  ЦОС малокомплектная'!$C:$D</definedName>
    <definedName name="Z_7A76AC43_9510_44D8_A24F_F9832DF90B99_.wvu.Cols" localSheetId="0" hidden="1">'ЦОС стоимость по школам'!$E:$F</definedName>
    <definedName name="Z_7A76AC43_9510_44D8_A24F_F9832DF90B99_.wvu.FilterData" localSheetId="2" hidden="1">'19 немалокомплектная'!$A$3:$D$21</definedName>
    <definedName name="Z_7A76AC43_9510_44D8_A24F_F9832DF90B99_.wvu.FilterData" localSheetId="1" hidden="1">'64  ЦОС малокомплектная'!$A$3:$D$65</definedName>
    <definedName name="Z_7A76AC43_9510_44D8_A24F_F9832DF90B99_.wvu.FilterData" localSheetId="0" hidden="1">'ЦОС стоимость по школам'!$C$7:$F$103</definedName>
    <definedName name="Z_DF5C957F_855A_4C60_B328_9DBDBBE03AEE_.wvu.Cols" localSheetId="2" hidden="1">'19 немалокомплектная'!$C:$D</definedName>
    <definedName name="Z_DF5C957F_855A_4C60_B328_9DBDBBE03AEE_.wvu.Cols" localSheetId="1" hidden="1">'64  ЦОС малокомплектная'!$C:$D</definedName>
    <definedName name="Z_DF5C957F_855A_4C60_B328_9DBDBBE03AEE_.wvu.Cols" localSheetId="0" hidden="1">'ЦОС стоимость по школам'!$E:$F</definedName>
    <definedName name="Z_DF5C957F_855A_4C60_B328_9DBDBBE03AEE_.wvu.FilterData" localSheetId="2" hidden="1">'19 немалокомплектная'!$A$3:$D$21</definedName>
    <definedName name="Z_DF5C957F_855A_4C60_B328_9DBDBBE03AEE_.wvu.FilterData" localSheetId="1" hidden="1">'64  ЦОС малокомплектная'!$A$3:$D$65</definedName>
    <definedName name="Z_DF5C957F_855A_4C60_B328_9DBDBBE03AEE_.wvu.FilterData" localSheetId="0" hidden="1">'ЦОС стоимость по школам'!$C$7:$F$103</definedName>
  </definedNames>
  <calcPr calcId="124519"/>
  <customWorkbookViews>
    <customWorkbookView name="User - Личное представление" guid="{4CCA57B3-022E-4DB3-A321-BF3BA8806C2B}" mergeInterval="0" personalView="1" maximized="1" xWindow="1" yWindow="1" windowWidth="1163" windowHeight="737" activeSheetId="2"/>
    <customWorkbookView name="Щеглова - Личное представление" guid="{7A76AC43-9510-44D8-A24F-F9832DF90B99}" mergeInterval="0" personalView="1" maximized="1" xWindow="-8" yWindow="-8" windowWidth="1936" windowHeight="1056" activeSheetId="1"/>
    <customWorkbookView name="Колотилина - Личное представление" guid="{DF5C957F-855A-4C60-B328-9DBDBBE03AEE}" mergeInterval="0" personalView="1" maximized="1" windowWidth="1916" windowHeight="634" activeSheetId="3"/>
  </customWorkbookViews>
  <fileRecoveryPr autoRecover="0"/>
</workbook>
</file>

<file path=xl/calcChain.xml><?xml version="1.0" encoding="utf-8"?>
<calcChain xmlns="http://schemas.openxmlformats.org/spreadsheetml/2006/main">
  <c r="J113" i="6"/>
  <c r="J105"/>
  <c r="J99"/>
  <c r="J97"/>
  <c r="J90"/>
  <c r="J87"/>
  <c r="J85"/>
  <c r="J77"/>
  <c r="J72"/>
  <c r="J70"/>
  <c r="J68"/>
  <c r="J63"/>
  <c r="J52"/>
  <c r="J45"/>
  <c r="J40"/>
  <c r="J32"/>
  <c r="J24"/>
  <c r="J19"/>
  <c r="J16"/>
  <c r="J47"/>
  <c r="I113"/>
  <c r="H113"/>
  <c r="H108" l="1"/>
  <c r="I108" s="1"/>
  <c r="H107"/>
  <c r="I107" s="1"/>
  <c r="H104"/>
  <c r="I104" s="1"/>
  <c r="H103"/>
  <c r="I103" s="1"/>
  <c r="H102"/>
  <c r="I102" s="1"/>
  <c r="H101"/>
  <c r="I101" s="1"/>
  <c r="H100"/>
  <c r="H98"/>
  <c r="H96"/>
  <c r="I96" s="1"/>
  <c r="H95"/>
  <c r="I95" s="1"/>
  <c r="H94"/>
  <c r="I94" s="1"/>
  <c r="H93"/>
  <c r="I93" s="1"/>
  <c r="H92"/>
  <c r="I92" s="1"/>
  <c r="H91"/>
  <c r="H110"/>
  <c r="I110" s="1"/>
  <c r="H89"/>
  <c r="I89" s="1"/>
  <c r="H88"/>
  <c r="H86"/>
  <c r="H111"/>
  <c r="I111" s="1"/>
  <c r="H84"/>
  <c r="I84" s="1"/>
  <c r="H83"/>
  <c r="I83" s="1"/>
  <c r="H82"/>
  <c r="I82" s="1"/>
  <c r="H81"/>
  <c r="I81" s="1"/>
  <c r="H80"/>
  <c r="I80" s="1"/>
  <c r="H79"/>
  <c r="I79" s="1"/>
  <c r="H78"/>
  <c r="H76"/>
  <c r="I76" s="1"/>
  <c r="H75"/>
  <c r="I75" s="1"/>
  <c r="H74"/>
  <c r="I74" s="1"/>
  <c r="H73"/>
  <c r="H71"/>
  <c r="H69"/>
  <c r="H66"/>
  <c r="I66" s="1"/>
  <c r="H65"/>
  <c r="I65" s="1"/>
  <c r="H64"/>
  <c r="H62"/>
  <c r="I62" s="1"/>
  <c r="H61"/>
  <c r="I61" s="1"/>
  <c r="H60"/>
  <c r="I60" s="1"/>
  <c r="H59"/>
  <c r="I59" s="1"/>
  <c r="H58"/>
  <c r="I58" s="1"/>
  <c r="H57"/>
  <c r="I57" s="1"/>
  <c r="H56"/>
  <c r="I56" s="1"/>
  <c r="H55"/>
  <c r="I55" s="1"/>
  <c r="H54"/>
  <c r="I54" s="1"/>
  <c r="H53"/>
  <c r="H67"/>
  <c r="I67" s="1"/>
  <c r="H51"/>
  <c r="I51" s="1"/>
  <c r="H50"/>
  <c r="I50" s="1"/>
  <c r="H49"/>
  <c r="I49" s="1"/>
  <c r="H48"/>
  <c r="H46"/>
  <c r="H44"/>
  <c r="I44" s="1"/>
  <c r="H43"/>
  <c r="I43" s="1"/>
  <c r="H42"/>
  <c r="I42" s="1"/>
  <c r="H41"/>
  <c r="H31"/>
  <c r="I31" s="1"/>
  <c r="H39"/>
  <c r="I39" s="1"/>
  <c r="H38"/>
  <c r="I38" s="1"/>
  <c r="H37"/>
  <c r="I37" s="1"/>
  <c r="H36"/>
  <c r="I36" s="1"/>
  <c r="H35"/>
  <c r="I35" s="1"/>
  <c r="H34"/>
  <c r="I34" s="1"/>
  <c r="H33"/>
  <c r="H30"/>
  <c r="I30" s="1"/>
  <c r="H29"/>
  <c r="I29" s="1"/>
  <c r="H28"/>
  <c r="I28" s="1"/>
  <c r="H27"/>
  <c r="I27" s="1"/>
  <c r="H26"/>
  <c r="I26" s="1"/>
  <c r="H25"/>
  <c r="H23"/>
  <c r="I23" s="1"/>
  <c r="H22"/>
  <c r="I22" s="1"/>
  <c r="H21"/>
  <c r="I21" s="1"/>
  <c r="H20"/>
  <c r="I20" s="1"/>
  <c r="H18"/>
  <c r="I18" s="1"/>
  <c r="H17"/>
  <c r="I17" s="1"/>
  <c r="H15"/>
  <c r="I15" s="1"/>
  <c r="H14"/>
  <c r="I14" s="1"/>
  <c r="H13"/>
  <c r="I13" s="1"/>
  <c r="H12"/>
  <c r="I12" s="1"/>
  <c r="H11"/>
  <c r="I11" s="1"/>
  <c r="H10"/>
  <c r="I10" s="1"/>
  <c r="H9"/>
  <c r="I9" s="1"/>
  <c r="H8"/>
  <c r="I8" s="1"/>
  <c r="I73" l="1"/>
  <c r="H77"/>
  <c r="I77" s="1"/>
  <c r="I78"/>
  <c r="H85"/>
  <c r="I85" s="1"/>
  <c r="I86"/>
  <c r="I87" s="1"/>
  <c r="H87"/>
  <c r="I91"/>
  <c r="H97"/>
  <c r="I97" s="1"/>
  <c r="I71"/>
  <c r="I72" s="1"/>
  <c r="H72"/>
  <c r="I100"/>
  <c r="H105"/>
  <c r="I69"/>
  <c r="I70" s="1"/>
  <c r="H70"/>
  <c r="I98"/>
  <c r="I99" s="1"/>
  <c r="H99"/>
  <c r="I88"/>
  <c r="I90" s="1"/>
  <c r="H90"/>
  <c r="I105"/>
  <c r="I33"/>
  <c r="I40" s="1"/>
  <c r="H40"/>
  <c r="I46"/>
  <c r="I47" s="1"/>
  <c r="H47"/>
  <c r="I64"/>
  <c r="H68"/>
  <c r="I68" s="1"/>
  <c r="H45"/>
  <c r="I45" s="1"/>
  <c r="I41"/>
  <c r="I53"/>
  <c r="H63"/>
  <c r="I63" s="1"/>
  <c r="I48"/>
  <c r="H52"/>
  <c r="I52" s="1"/>
  <c r="I19"/>
  <c r="H24"/>
  <c r="H19"/>
  <c r="I25"/>
  <c r="I32" s="1"/>
  <c r="H32"/>
  <c r="H16"/>
  <c r="I16"/>
  <c r="I24"/>
  <c r="AE40" i="8"/>
  <c r="AE37"/>
  <c r="AD22"/>
  <c r="R22"/>
  <c r="O22"/>
  <c r="L22"/>
  <c r="I22"/>
  <c r="AD21"/>
  <c r="R21"/>
  <c r="O21"/>
  <c r="L21"/>
  <c r="I21"/>
  <c r="AD20"/>
  <c r="R20"/>
  <c r="O20"/>
  <c r="L20"/>
  <c r="I20"/>
  <c r="AD19"/>
  <c r="R19"/>
  <c r="O19"/>
  <c r="L19"/>
  <c r="I19"/>
  <c r="AD18"/>
  <c r="R18"/>
  <c r="O18"/>
  <c r="L18"/>
  <c r="I18"/>
  <c r="AD17"/>
  <c r="R17"/>
  <c r="O17"/>
  <c r="L17"/>
  <c r="I17"/>
  <c r="AD16"/>
  <c r="R16"/>
  <c r="O16"/>
  <c r="L16"/>
  <c r="I16"/>
  <c r="AD15"/>
  <c r="R15"/>
  <c r="O15"/>
  <c r="L15"/>
  <c r="I15"/>
  <c r="AD14"/>
  <c r="R14"/>
  <c r="O14"/>
  <c r="L14"/>
  <c r="I14"/>
  <c r="AD13"/>
  <c r="R13"/>
  <c r="O13"/>
  <c r="L13"/>
  <c r="I13"/>
  <c r="AD12"/>
  <c r="R12"/>
  <c r="O12"/>
  <c r="L12"/>
  <c r="I12"/>
  <c r="AD11"/>
  <c r="AA11"/>
  <c r="X11"/>
  <c r="U11"/>
  <c r="R11"/>
  <c r="O11"/>
  <c r="L11"/>
  <c r="I11"/>
  <c r="AD10"/>
  <c r="R10"/>
  <c r="O10"/>
  <c r="L10"/>
  <c r="I10"/>
  <c r="AD9"/>
  <c r="R9"/>
  <c r="O9"/>
  <c r="L9"/>
  <c r="I9"/>
  <c r="AD8"/>
  <c r="R8"/>
  <c r="O8"/>
  <c r="L8"/>
  <c r="I8"/>
  <c r="AD7"/>
  <c r="AA7"/>
  <c r="X7"/>
  <c r="U7"/>
  <c r="R7"/>
  <c r="O7"/>
  <c r="L7"/>
  <c r="I7"/>
  <c r="AD6"/>
  <c r="R6"/>
  <c r="O6"/>
  <c r="L6"/>
  <c r="I6"/>
  <c r="AD5"/>
  <c r="R5"/>
  <c r="O5"/>
  <c r="L5"/>
  <c r="I5"/>
  <c r="AD4"/>
  <c r="R4"/>
  <c r="O4"/>
  <c r="L4"/>
  <c r="I4"/>
  <c r="AE85" i="7"/>
  <c r="AE82"/>
  <c r="AD67"/>
  <c r="R67"/>
  <c r="O67"/>
  <c r="L67"/>
  <c r="I67"/>
  <c r="AD66"/>
  <c r="R66"/>
  <c r="O66"/>
  <c r="L66"/>
  <c r="I66"/>
  <c r="AD65"/>
  <c r="R65"/>
  <c r="O65"/>
  <c r="L65"/>
  <c r="I65"/>
  <c r="AD64"/>
  <c r="R64"/>
  <c r="O64"/>
  <c r="L64"/>
  <c r="I64"/>
  <c r="AD63"/>
  <c r="R63"/>
  <c r="O63"/>
  <c r="L63"/>
  <c r="I63"/>
  <c r="AD62"/>
  <c r="R62"/>
  <c r="O62"/>
  <c r="L62"/>
  <c r="I62"/>
  <c r="AD61"/>
  <c r="R61"/>
  <c r="O61"/>
  <c r="L61"/>
  <c r="I61"/>
  <c r="AD60"/>
  <c r="R60"/>
  <c r="O60"/>
  <c r="L60"/>
  <c r="I60"/>
  <c r="AD59"/>
  <c r="R59"/>
  <c r="O59"/>
  <c r="L59"/>
  <c r="I59"/>
  <c r="AD58"/>
  <c r="R58"/>
  <c r="O58"/>
  <c r="L58"/>
  <c r="I58"/>
  <c r="AD57"/>
  <c r="R57"/>
  <c r="O57"/>
  <c r="L57"/>
  <c r="I57"/>
  <c r="AD56"/>
  <c r="R56"/>
  <c r="O56"/>
  <c r="L56"/>
  <c r="I56"/>
  <c r="AD55"/>
  <c r="R55"/>
  <c r="O55"/>
  <c r="L55"/>
  <c r="I55"/>
  <c r="AD54"/>
  <c r="R54"/>
  <c r="O54"/>
  <c r="L54"/>
  <c r="I54"/>
  <c r="AD53"/>
  <c r="R53"/>
  <c r="O53"/>
  <c r="L53"/>
  <c r="I53"/>
  <c r="AD52"/>
  <c r="R52"/>
  <c r="O52"/>
  <c r="L52"/>
  <c r="I52"/>
  <c r="AD51"/>
  <c r="R51"/>
  <c r="O51"/>
  <c r="L51"/>
  <c r="I51"/>
  <c r="AD50"/>
  <c r="R50"/>
  <c r="O50"/>
  <c r="L50"/>
  <c r="I50"/>
  <c r="AD49"/>
  <c r="R49"/>
  <c r="O49"/>
  <c r="L49"/>
  <c r="I49"/>
  <c r="AD48"/>
  <c r="R48"/>
  <c r="O48"/>
  <c r="L48"/>
  <c r="I48"/>
  <c r="AD47"/>
  <c r="R47"/>
  <c r="O47"/>
  <c r="L47"/>
  <c r="I47"/>
  <c r="AD46"/>
  <c r="R46"/>
  <c r="O46"/>
  <c r="L46"/>
  <c r="I46"/>
  <c r="AD45"/>
  <c r="R45"/>
  <c r="O45"/>
  <c r="L45"/>
  <c r="I45"/>
  <c r="U44"/>
  <c r="AD43"/>
  <c r="AA43"/>
  <c r="X43"/>
  <c r="U43"/>
  <c r="R43"/>
  <c r="O43"/>
  <c r="L43"/>
  <c r="I43"/>
  <c r="AD42"/>
  <c r="R42"/>
  <c r="O42"/>
  <c r="L42"/>
  <c r="I42"/>
  <c r="AD41"/>
  <c r="R41"/>
  <c r="O41"/>
  <c r="L41"/>
  <c r="I41"/>
  <c r="AD40"/>
  <c r="R40"/>
  <c r="O40"/>
  <c r="L40"/>
  <c r="I40"/>
  <c r="AD39"/>
  <c r="R39"/>
  <c r="O39"/>
  <c r="L39"/>
  <c r="I39"/>
  <c r="AD38"/>
  <c r="R38"/>
  <c r="O38"/>
  <c r="L38"/>
  <c r="I38"/>
  <c r="AD37"/>
  <c r="R37"/>
  <c r="O37"/>
  <c r="L37"/>
  <c r="I37"/>
  <c r="AD36"/>
  <c r="R36"/>
  <c r="O36"/>
  <c r="L36"/>
  <c r="I36"/>
  <c r="AD35"/>
  <c r="R35"/>
  <c r="O35"/>
  <c r="L35"/>
  <c r="I35"/>
  <c r="AD34"/>
  <c r="R34"/>
  <c r="O34"/>
  <c r="L34"/>
  <c r="I34"/>
  <c r="AD33"/>
  <c r="R33"/>
  <c r="O33"/>
  <c r="L33"/>
  <c r="I33"/>
  <c r="AD32"/>
  <c r="R32"/>
  <c r="O32"/>
  <c r="L32"/>
  <c r="I32"/>
  <c r="AD31"/>
  <c r="R31"/>
  <c r="O31"/>
  <c r="L31"/>
  <c r="I31"/>
  <c r="AD30"/>
  <c r="R30"/>
  <c r="O30"/>
  <c r="L30"/>
  <c r="I30"/>
  <c r="AD29"/>
  <c r="R29"/>
  <c r="O29"/>
  <c r="L29"/>
  <c r="I29"/>
  <c r="AD28"/>
  <c r="R28"/>
  <c r="O28"/>
  <c r="L28"/>
  <c r="I28"/>
  <c r="AD27"/>
  <c r="R27"/>
  <c r="O27"/>
  <c r="L27"/>
  <c r="I27"/>
  <c r="AD26"/>
  <c r="R26"/>
  <c r="O26"/>
  <c r="L26"/>
  <c r="I26"/>
  <c r="AD25"/>
  <c r="R25"/>
  <c r="O25"/>
  <c r="L25"/>
  <c r="I25"/>
  <c r="AD24"/>
  <c r="R24"/>
  <c r="O24"/>
  <c r="L24"/>
  <c r="I24"/>
  <c r="AD23"/>
  <c r="R23"/>
  <c r="O23"/>
  <c r="L23"/>
  <c r="I23"/>
  <c r="AD22"/>
  <c r="R22"/>
  <c r="O22"/>
  <c r="L22"/>
  <c r="I22"/>
  <c r="AD21"/>
  <c r="R21"/>
  <c r="O21"/>
  <c r="L21"/>
  <c r="I21"/>
  <c r="AD20"/>
  <c r="R20"/>
  <c r="O20"/>
  <c r="L20"/>
  <c r="I20"/>
  <c r="AD19"/>
  <c r="R19"/>
  <c r="O19"/>
  <c r="L19"/>
  <c r="I19"/>
  <c r="AD18"/>
  <c r="R18"/>
  <c r="O18"/>
  <c r="L18"/>
  <c r="I18"/>
  <c r="AD17"/>
  <c r="R17"/>
  <c r="O17"/>
  <c r="L17"/>
  <c r="I17"/>
  <c r="AD16"/>
  <c r="R16"/>
  <c r="O16"/>
  <c r="L16"/>
  <c r="I16"/>
  <c r="AD15"/>
  <c r="R15"/>
  <c r="O15"/>
  <c r="L15"/>
  <c r="I15"/>
  <c r="AD14"/>
  <c r="R14"/>
  <c r="O14"/>
  <c r="L14"/>
  <c r="I14"/>
  <c r="AD13"/>
  <c r="R13"/>
  <c r="O13"/>
  <c r="L13"/>
  <c r="I13"/>
  <c r="AD12"/>
  <c r="AA12"/>
  <c r="X12"/>
  <c r="U12"/>
  <c r="R12"/>
  <c r="O12"/>
  <c r="L12"/>
  <c r="I12"/>
  <c r="AD11"/>
  <c r="R11"/>
  <c r="O11"/>
  <c r="L11"/>
  <c r="I11"/>
  <c r="AD10"/>
  <c r="R10"/>
  <c r="O10"/>
  <c r="L10"/>
  <c r="I10"/>
  <c r="AD9"/>
  <c r="R9"/>
  <c r="O9"/>
  <c r="L9"/>
  <c r="I9"/>
  <c r="AD8"/>
  <c r="R8"/>
  <c r="O8"/>
  <c r="L8"/>
  <c r="I8"/>
  <c r="AD7"/>
  <c r="R7"/>
  <c r="O7"/>
  <c r="L7"/>
  <c r="I7"/>
  <c r="AD6"/>
  <c r="R6"/>
  <c r="O6"/>
  <c r="L6"/>
  <c r="I6"/>
  <c r="AD5"/>
  <c r="R5"/>
  <c r="O5"/>
  <c r="L5"/>
  <c r="I5"/>
  <c r="AD4"/>
  <c r="R4"/>
  <c r="O4"/>
  <c r="L4"/>
  <c r="I4"/>
  <c r="AE19" i="8" l="1"/>
  <c r="AE20"/>
  <c r="AE22"/>
  <c r="AE41"/>
  <c r="AE15"/>
  <c r="AE4"/>
  <c r="AE8"/>
  <c r="AE13"/>
  <c r="AE16"/>
  <c r="AE7"/>
  <c r="AE6"/>
  <c r="AE10"/>
  <c r="AE11"/>
  <c r="AE5"/>
  <c r="AE9"/>
  <c r="AE12"/>
  <c r="AE14"/>
  <c r="AE17"/>
  <c r="AE18"/>
  <c r="AE21"/>
  <c r="AE86" i="7"/>
  <c r="AE46"/>
  <c r="AE47"/>
  <c r="AE49"/>
  <c r="AE50"/>
  <c r="AE53"/>
  <c r="AE54"/>
  <c r="AE55"/>
  <c r="AE56"/>
  <c r="AE43"/>
  <c r="AE4"/>
  <c r="AE8"/>
  <c r="AE15"/>
  <c r="AE16"/>
  <c r="AE17"/>
  <c r="AE18"/>
  <c r="AE19"/>
  <c r="AE22"/>
  <c r="AE23"/>
  <c r="AE26"/>
  <c r="AE27"/>
  <c r="AE30"/>
  <c r="AE31"/>
  <c r="AE34"/>
  <c r="AE35"/>
  <c r="AE38"/>
  <c r="AE59"/>
  <c r="AE5"/>
  <c r="AE9"/>
  <c r="AE14"/>
  <c r="AE20"/>
  <c r="AE21"/>
  <c r="AE24"/>
  <c r="AE25"/>
  <c r="AE28"/>
  <c r="AE29"/>
  <c r="AE32"/>
  <c r="AE33"/>
  <c r="AE36"/>
  <c r="AE37"/>
  <c r="AE40"/>
  <c r="AE45"/>
  <c r="AE48"/>
  <c r="AE51"/>
  <c r="AE52"/>
  <c r="AE57"/>
  <c r="AE58"/>
  <c r="AE61"/>
  <c r="AE62"/>
  <c r="AE65"/>
  <c r="AE11"/>
  <c r="AE39"/>
  <c r="AE41"/>
  <c r="AE42"/>
  <c r="AE60"/>
  <c r="AE63"/>
  <c r="AE64"/>
  <c r="AE67"/>
  <c r="AE7"/>
  <c r="AE12"/>
  <c r="AE13"/>
  <c r="AE6"/>
  <c r="AE10"/>
  <c r="AE66"/>
</calcChain>
</file>

<file path=xl/sharedStrings.xml><?xml version="1.0" encoding="utf-8"?>
<sst xmlns="http://schemas.openxmlformats.org/spreadsheetml/2006/main" count="755" uniqueCount="234">
  <si>
    <t>№ п/п</t>
  </si>
  <si>
    <t>Петровск-Забайкальский район</t>
  </si>
  <si>
    <t>Шилкинский район</t>
  </si>
  <si>
    <t>Александрово-Заводский район</t>
  </si>
  <si>
    <t>Сретенский район</t>
  </si>
  <si>
    <t>Могочинский район</t>
  </si>
  <si>
    <t>г. Чита</t>
  </si>
  <si>
    <t>Городской округ «Город Чита»</t>
  </si>
  <si>
    <t>Нерчинско-Заводский район</t>
  </si>
  <si>
    <t>г.Сретенск</t>
  </si>
  <si>
    <t>г. Сретенск</t>
  </si>
  <si>
    <t>Наименование муниципального образования</t>
  </si>
  <si>
    <t>Наименование населенного пункта</t>
  </si>
  <si>
    <t>Наименование образовательной организации (по уставу)</t>
  </si>
  <si>
    <t>Численность обучающих-ся, чел</t>
  </si>
  <si>
    <t>МФУ</t>
  </si>
  <si>
    <t>МЫШКА</t>
  </si>
  <si>
    <t xml:space="preserve">цена ИЛ </t>
  </si>
  <si>
    <t xml:space="preserve">субсидия </t>
  </si>
  <si>
    <t xml:space="preserve">ТОРГИ </t>
  </si>
  <si>
    <t xml:space="preserve">НМЦК </t>
  </si>
  <si>
    <t xml:space="preserve">НОУТЫ </t>
  </si>
  <si>
    <t xml:space="preserve">ИТОГИ </t>
  </si>
  <si>
    <t>Экономия</t>
  </si>
  <si>
    <t>ЦЕНА ЗА ЕД.</t>
  </si>
  <si>
    <t>ИТОГО ПО УЧРЕЖДЕНИЮ</t>
  </si>
  <si>
    <t xml:space="preserve">НОУТБУК (основной комплект) </t>
  </si>
  <si>
    <t xml:space="preserve">ИТОГО НОУТБУК (основной комплект) </t>
  </si>
  <si>
    <t xml:space="preserve">МЫШКИ (основной комплект </t>
  </si>
  <si>
    <t xml:space="preserve">ИТОГО МЫШКИ (основной комплект </t>
  </si>
  <si>
    <t xml:space="preserve">МФУ (основной комплект </t>
  </si>
  <si>
    <t xml:space="preserve">ИТОГО МФУ (основной комплект </t>
  </si>
  <si>
    <t xml:space="preserve"> Городской округ «Город Чита» </t>
  </si>
  <si>
    <t xml:space="preserve"> Городской округ «Город Чита»</t>
  </si>
  <si>
    <t>Акшинский район</t>
  </si>
  <si>
    <t>Балейский район</t>
  </si>
  <si>
    <t>Борзинский район</t>
  </si>
  <si>
    <t>Газимуро-Заводский район</t>
  </si>
  <si>
    <t>Дульдургинский район</t>
  </si>
  <si>
    <t>Калганский район</t>
  </si>
  <si>
    <t>Красночикойский район</t>
  </si>
  <si>
    <t>Кыринский район</t>
  </si>
  <si>
    <t>Нерчинский район</t>
  </si>
  <si>
    <t>Ононский район</t>
  </si>
  <si>
    <t>Тунгокоченский район</t>
  </si>
  <si>
    <t>Хилокский район</t>
  </si>
  <si>
    <t>Чернышевский район</t>
  </si>
  <si>
    <t>Шелопугинский район</t>
  </si>
  <si>
    <t>Муниципальное бюджетное общеобразовательное учреждение «Средняя общеобразовательная школа № 2»</t>
  </si>
  <si>
    <t xml:space="preserve">Муниципальное бюджетное общеобразовательное учреждение «Средняя общеобразовательная школа № 6» </t>
  </si>
  <si>
    <t>Муниципальное бюджетное общеобразовательное учреждение «Средняя общеобразовательная школа № 13» ( с этнокультурным компонентом образования)»</t>
  </si>
  <si>
    <t xml:space="preserve">Муниципальное бюджетное общеобразовательное учреждение «Средняя общеобразовательная школа № 14» </t>
  </si>
  <si>
    <t xml:space="preserve">Муниципальное бюджетное общеобразовательное учреждение «Средняя общеобразовательная школа № 18» </t>
  </si>
  <si>
    <t xml:space="preserve">Муниципальное бюджетное общеобразовательное учреждение «Средняя общеобразовательная школа № 27» </t>
  </si>
  <si>
    <t xml:space="preserve">Муниципальное бюджетное общеобразовательное учреждение «Средняя общеобразовательная школа № 31» </t>
  </si>
  <si>
    <t xml:space="preserve">Муниципальное бюджетное общеобразовательное учреждение «Средняя общеобразовательная школа № 48» </t>
  </si>
  <si>
    <t>Муниципальное бюджетное общеобразовательное учреждение «Основная общеобразовательная школа с. Усть – Иля»</t>
  </si>
  <si>
    <t>Муниципальное бюджетное общеобразовательное учреждение «Основная общеобразовательная школа с. Курулга»</t>
  </si>
  <si>
    <t>Муниципальное общеобразовательное учреждение Васильевско - Хуторская основная общеобразовательная школа</t>
  </si>
  <si>
    <t>Муниципальное общеобразовательное учреждение Шаранчинская средняя общеобразовательная школа</t>
  </si>
  <si>
    <t>Муниципальное образовательное учреждение Чиндагатайская основная общеобразовательная школа</t>
  </si>
  <si>
    <t>Муниципальное общеобразовательное учреждение «Бутунтайская основная общеобразовательная школа»</t>
  </si>
  <si>
    <t>Муниципальное казённое общеобразовательное учреждение «Ильдиканская средняя общеобразовательная школа»</t>
  </si>
  <si>
    <t>Муниципальное казенное общеобразовательное учреждение «Жидкинская основная общеобразовательная школа»</t>
  </si>
  <si>
    <t>Муниципальное казенное общеобразовательное учреждение «Нижне-Кокуйская основная общеобразовательная школа»</t>
  </si>
  <si>
    <t>Муниципальное казенное общеобразовательное учреждение «Матусовская основная общеобразовательная школа»</t>
  </si>
  <si>
    <t>Муниципальное казенное общеобразовательное учреждение «Казаковская средняя общеобразовательная школа»</t>
  </si>
  <si>
    <t>Муниципальное казенное общеобразовательное учреждение «Ундинская средняя общеобразовательная школа»</t>
  </si>
  <si>
    <t>Муниципальное общеобразовательное учреждение «Основная общеобразовательная школа с.Южное»</t>
  </si>
  <si>
    <t>Муниципальное общеобразовательное учреждение «Соловьёвская средняя общеобразовательная школа»</t>
  </si>
  <si>
    <t>Муниципальное общеобразовательное учреждение  «Средняя общеобразовательная школа № 41»</t>
  </si>
  <si>
    <t>Муниципальное общеобразовательное учреждение «Усть-Озёрская основная общеобразовательная школа»</t>
  </si>
  <si>
    <t>Муниципальное общеобразовательное учреждение Средняя общеобразовательная школа № 43</t>
  </si>
  <si>
    <t>Муниципальное общеобразовательное учреждение «Средняя общеобразовательная школа №240 г.Борзи»</t>
  </si>
  <si>
    <t>Муниципальное казенное общеобразовательное учреждение «Средняя общеобразовательная школа № 6»</t>
  </si>
  <si>
    <t>Муниципальное общеобразовательное учреждение Тайнинская основная общеобразовательная школа</t>
  </si>
  <si>
    <t>Муниципальное общеобразовательное учреждение Буруканская основная общеобразовательная школа</t>
  </si>
  <si>
    <t>Муниципальное общеобразовательное учреждение «Батаканская средняя общеобразовательная школа»</t>
  </si>
  <si>
    <t>Муниципальное бюджетное общеобразовательное учреждение «Бальзинская средняя общеобразовательная школа»</t>
  </si>
  <si>
    <t>Муниципальное общеобразовательное учреждение Чупровская общеобразовательная школа</t>
  </si>
  <si>
    <t>Муниципальное общеобразовательное учреждение Средне-Борзинская средняя общеобразовательная школа</t>
  </si>
  <si>
    <t>Муниципальное общеобразовательное учреждение Чингильтуйская основная общеобразовательная школа</t>
  </si>
  <si>
    <t>Муниципальное общеобразовательное учреждение «Буринская средняя общеобразовательная школа»</t>
  </si>
  <si>
    <t>Муниципальное общеобразовательное учреждение «Байхорская основная общеобразовательная школа»</t>
  </si>
  <si>
    <t>Муниципальное бюджетное общеобразовательное учреждение «Тарбальджейская основная общеобразовательная школа»</t>
  </si>
  <si>
    <t>Муниципальное бюджетное общеобразовательное учреждение «Алтанская средняя общеобразовательная школа»</t>
  </si>
  <si>
    <t>Муниципальное бюджетное общеобразовательное учреждение «Мордойская основная общеобразовательная школа»</t>
  </si>
  <si>
    <t>Муниципальное бюджетное общеобразовательное учреждение «Гаванская основная общеобразовательная школа»</t>
  </si>
  <si>
    <t>Муниципальное бюджетное общеобразовательное учреждение «Михайло–Павловская средняя общеобразовательная школа»</t>
  </si>
  <si>
    <t>Муниципальное бюджетное общеобразовательное учреждение «Верхне-Ульхунская средняя общеобразовательная школа»</t>
  </si>
  <si>
    <t>Муниципальное бюджетное общеобразовательное учреждение «Любавинская средняя общеобразовательная школа»</t>
  </si>
  <si>
    <t>Муниципальное бюджетное общеобразовательное учреждение «Билютуйская средняя общеобразовательная школа»</t>
  </si>
  <si>
    <t>Муниципальное бюджетное общеобразовательное учреждение «Ульхун-Партионская основная общеобразовательная школа»</t>
  </si>
  <si>
    <t>Муниципальное бюджетное общеобразовательное учреждение «Хапчерангинская основная общеобразовательная школа»</t>
  </si>
  <si>
    <t>Муниципальное образовательное учреждение Альбитуйская основная общеобразовательная школа</t>
  </si>
  <si>
    <t>Муниципальное общеобразовательное учреждение Архангельская основная общеобразовательная школа</t>
  </si>
  <si>
    <t>Муниципальное общеобразовательное учреждение Конкинская основная общеобразовательная школа</t>
  </si>
  <si>
    <t>Муниципальное общеобразовательное учреждение средняя общеобразовательная школа № 34 с.Сбега Могочинского района</t>
  </si>
  <si>
    <t>Муниципальное общеобразовательное учреждение Ишагинская основная общеобразовательная школа</t>
  </si>
  <si>
    <t>Муниципальное Бюджетное общеобразовательное Учреждение «Основная Общеобразовательная Школа с.Правые Кумаки»</t>
  </si>
  <si>
    <t>Муниципальное бюджетное общеобразовательное учреждение основная общеобразовательная школа с. Волочаевка</t>
  </si>
  <si>
    <t>Муниципальное бюджетное общеобразовательное учреждение основная общеобразовательная школа с. Калинино</t>
  </si>
  <si>
    <t>Муниципальное бюджетное общеобраовательное учреждение средняя общеобраовательная школа с.Бишигино</t>
  </si>
  <si>
    <t>Муниципальное бюджетное общеобразовательное учреждение Красноималкинская основная общеобразовательная школа</t>
  </si>
  <si>
    <t>Муниципальное бюджетное общеобразовательное учреждение Большевистская средняя общеобразовательная школа</t>
  </si>
  <si>
    <t>Муниципальное бюджетное общеобразовательное учреждение «Нижнецасучейская средняя общеобразовательная школа»</t>
  </si>
  <si>
    <t>Муниципальное бюджетное образовательное учреждение Буйлэсанская средняя общеобразовательная школа</t>
  </si>
  <si>
    <t>Муниципальное бюджетное общеобразовательное учреждение Первочиндантская основная общеобразовательная школа</t>
  </si>
  <si>
    <t>Муниципальное бюджетное общеобразовательное учреждение  «Новозоринская средняя общеобразовательная школа»</t>
  </si>
  <si>
    <t>Муниципальное бюджетное общеобразовательное учреждение Кубухайская основная общеобразовательная школа</t>
  </si>
  <si>
    <t>Государственное общеобразовательное учреждение «Малетинская специальная (коррекционная) школа-интернат»</t>
  </si>
  <si>
    <t>Муниципальное общеобразовательное учреждение «Сретенская основная общеобразовательная школа № 1»</t>
  </si>
  <si>
    <t>Муниципальное бюджетное общеобразовательное учреждение  Усуглинская основная общеобразовательная школа муниципального района  Тунгокоченский район»Забайкальского края</t>
  </si>
  <si>
    <t>Муниципальное бюджетное образовательное учреждение Верх-Усуглинская средняя общеобразовательная школа</t>
  </si>
  <si>
    <t>Государственное профессиональное образовательное учреждение «Хилокское железнодорожное училище»</t>
  </si>
  <si>
    <t>Муниципальное общеобразовательное учреждение основная общеобразовательная школа с. Новоильинск</t>
  </si>
  <si>
    <t>Муниципальное общеобразовательное учреждение основная общеобразовательная школа с.Икшица</t>
  </si>
  <si>
    <t>Муниципальное общеобразовательное учреждение средняя общеобразовательная школа с. Урюм</t>
  </si>
  <si>
    <t>Муниципальное общеобразовательное учреждение основная общеобразовательная школа № 66 с. Бушулей</t>
  </si>
  <si>
    <t>Муниципальное общеобразовательное учреждение основная общеобразовательная школа села Новый Олов Чернышевского района Забайкальского края</t>
  </si>
  <si>
    <t>Муниципальное общеобразовательное учреждение средняя общеобразовательная школа с. Байгул</t>
  </si>
  <si>
    <t>Муниципальное общеобразовательное учреждение Шивиинская основная общеобразовательная школа</t>
  </si>
  <si>
    <t>Муниципальное общеобразовательное учреждение Номоконовская средняя общеобразовательная школа</t>
  </si>
  <si>
    <t>Муниципальное общеобразовательное учреждение Новоберезовская основная общеобразовательная школа им. С.А. Маркидонова</t>
  </si>
  <si>
    <t>Муниципальное общеобразовательное учреждение «Галкинская средняя общеобразовательная школа»</t>
  </si>
  <si>
    <t>Муниципальное общеобразовательное учреждение средняя общеобразовательная школа им. Г.П. Богомягкова</t>
  </si>
  <si>
    <t>Муниципальное общеобразовательное учреждение «Верх-Хилинская средняя общеобразовательная школа»</t>
  </si>
  <si>
    <t>Государственное общеобразовательное учреждение «Забайкальская краевая санаторная школа – интернат»</t>
  </si>
  <si>
    <t>Государственное общеобразовательное учреждение «Сретенское учебно-воспитательное учреждение закрытого типа»</t>
  </si>
  <si>
    <t>с. Усть-Иля</t>
  </si>
  <si>
    <t>с. Курулга</t>
  </si>
  <si>
    <t>с. Васильеский-Хутор</t>
  </si>
  <si>
    <t>с. Шаранча</t>
  </si>
  <si>
    <t>с. Чиндагатай</t>
  </si>
  <si>
    <t>с. Бутунтай</t>
  </si>
  <si>
    <t>с. Нижний Ильдикан</t>
  </si>
  <si>
    <t>с. Жидка</t>
  </si>
  <si>
    <t>с. Нижний Кокуй</t>
  </si>
  <si>
    <t>с. Матусово</t>
  </si>
  <si>
    <t>с. Казаковский Промысел</t>
  </si>
  <si>
    <t>с. Унда</t>
  </si>
  <si>
    <t>с. Южное</t>
  </si>
  <si>
    <t>с. Соловьевск</t>
  </si>
  <si>
    <t>г. Борзя</t>
  </si>
  <si>
    <t>с. Усть-Озерное</t>
  </si>
  <si>
    <t>г. Балей</t>
  </si>
  <si>
    <t>с. Тайна</t>
  </si>
  <si>
    <t>с. Бурукан</t>
  </si>
  <si>
    <t>с. Батакан</t>
  </si>
  <si>
    <t>с. Бальзино</t>
  </si>
  <si>
    <t>с. Чупрово</t>
  </si>
  <si>
    <t>с. Средняя Борзя</t>
  </si>
  <si>
    <t>с. Чингильтуй</t>
  </si>
  <si>
    <t>с. Бура</t>
  </si>
  <si>
    <t>с.Байхор</t>
  </si>
  <si>
    <t>с. Тарбальджей</t>
  </si>
  <si>
    <t>с. Алтан</t>
  </si>
  <si>
    <t>с. Мордой</t>
  </si>
  <si>
    <t>с. Гавань</t>
  </si>
  <si>
    <t>с. Михайло-Павловск</t>
  </si>
  <si>
    <t>с. Верхний-Ульхун</t>
  </si>
  <si>
    <t>с. Любовь</t>
  </si>
  <si>
    <t>с. Билютуй</t>
  </si>
  <si>
    <t>с. Ульхун-Партия</t>
  </si>
  <si>
    <t>с. Хапчеранга</t>
  </si>
  <si>
    <t>с. Альбитуй</t>
  </si>
  <si>
    <t>с. Архангельское</t>
  </si>
  <si>
    <t>с. Конкино</t>
  </si>
  <si>
    <t>с.Сбега</t>
  </si>
  <si>
    <t>с. Ишага</t>
  </si>
  <si>
    <t>с. Правые-Кумаки</t>
  </si>
  <si>
    <t>с. Волочаевка</t>
  </si>
  <si>
    <t>с. Калинино</t>
  </si>
  <si>
    <t>с. Бишигино</t>
  </si>
  <si>
    <t>с. Красная Ималка</t>
  </si>
  <si>
    <t>с. Большевик</t>
  </si>
  <si>
    <t>с. Нижний Цасучей</t>
  </si>
  <si>
    <t>с. Буйлэсан</t>
  </si>
  <si>
    <t>с. Чиндант -1й</t>
  </si>
  <si>
    <t>с. Новая Заря</t>
  </si>
  <si>
    <t>с. Кубухай</t>
  </si>
  <si>
    <t>с.Малета</t>
  </si>
  <si>
    <t>с. Усугли</t>
  </si>
  <si>
    <t>с. Верх-Усугли</t>
  </si>
  <si>
    <t>г.Хилок</t>
  </si>
  <si>
    <t>с. Новоильинск</t>
  </si>
  <si>
    <t>с. Икшица</t>
  </si>
  <si>
    <t>с. Урюм</t>
  </si>
  <si>
    <t>с. Бушулей</t>
  </si>
  <si>
    <t>с. Новый Олов</t>
  </si>
  <si>
    <t>с. Байгул</t>
  </si>
  <si>
    <t>с. Шивия</t>
  </si>
  <si>
    <t>с. Номоконово</t>
  </si>
  <si>
    <t>с. Новоберезовское</t>
  </si>
  <si>
    <t>с. Галкино</t>
  </si>
  <si>
    <t>с. Богомягково</t>
  </si>
  <si>
    <t>с.Верхняя Хила</t>
  </si>
  <si>
    <t>г.Чита</t>
  </si>
  <si>
    <t>малокомплектная/ немалокомплектная</t>
  </si>
  <si>
    <t>немалокомплектная</t>
  </si>
  <si>
    <t>малокомплектная</t>
  </si>
  <si>
    <t>Муниципальное общеобразовательное учреждение  «Средняя общеобразовательная школа № 28»</t>
  </si>
  <si>
    <t>Муниципальное общеобразовательное учреждение СОЛОНЕЧНИНСКАЯ средняя общеобразовательная школа</t>
  </si>
  <si>
    <t>Газимуро-Заводский район, нп Рудник Солонечный</t>
  </si>
  <si>
    <t>НОУТБУК</t>
  </si>
  <si>
    <t xml:space="preserve">МЫШЬ КОМПЬЮТЕРНАЯ </t>
  </si>
  <si>
    <t>ИНТЕРАКТИВНАЯ ПАНЕЛЬ</t>
  </si>
  <si>
    <t>Наименование образовательной организации</t>
  </si>
  <si>
    <t>Малокомплектная/ Немалокомплектная</t>
  </si>
  <si>
    <t xml:space="preserve">Муниципальное бюджетное общеобразовательное учреждение «НОШ № 31» </t>
  </si>
  <si>
    <t>ИТОГО ГОРОДСКОЙ ОКРУГ ГОРОД ЧИТА</t>
  </si>
  <si>
    <t>ИТОГО АКШИНСКИЙ РАЙОН</t>
  </si>
  <si>
    <t>ИТОГО АЛЕКСАНДРОВО-ЗАВОДСКИЙ РАЙОН</t>
  </si>
  <si>
    <t>ИТОГО БАЛЕЙСКИЙ РАЙОН</t>
  </si>
  <si>
    <t>ИТОГО БОРЗИНСКИЙ РАЙОН</t>
  </si>
  <si>
    <t>ИТОГО ГАЗИМУРО-ЗАВОДСКИЙ РАЙОН</t>
  </si>
  <si>
    <t>ИТОГО ДУЛЬДУРГИНСКИЙ РАЙОН</t>
  </si>
  <si>
    <t>ИТОГО КАЛГАНСКИЙ РАЙОН</t>
  </si>
  <si>
    <t>ИТОГО КРАСНОЧИКОЙСКИЙ РАЙОН</t>
  </si>
  <si>
    <t>ИТОГО КЫРИНСКИЙ РАЙОН</t>
  </si>
  <si>
    <t>ИТОГО МОГОЧИНСКИЙ РАЙОН</t>
  </si>
  <si>
    <t>ИТОГО НЕРЧИНСКО-ЗАВОДСКИЙ РАЙОН</t>
  </si>
  <si>
    <t>ИТОГО НЕРЧИНСКИЙ РАЙОН</t>
  </si>
  <si>
    <t>ИТОГО ОНОНСКИЙ РАЙОН</t>
  </si>
  <si>
    <t>ИТОГО СРЕТЕНСКИЙ РАЙОН</t>
  </si>
  <si>
    <t>ИТОГО ТУНГОКОЧЕНСКИЙ РАЙОН</t>
  </si>
  <si>
    <t>ИТОГО ЧЕРНЫШЕВСКИЙ РАЙОН</t>
  </si>
  <si>
    <t>ИТОГО ШЕЛОПУГИНСКИЙ РАЙОН</t>
  </si>
  <si>
    <t>ИТОГО ШИЛКИНСКИЙ РАЙОН</t>
  </si>
  <si>
    <t>ГОСУДАРСТВЕННЫЕ УЧРЕЖДЕНИЯ, ПОДВЕДОМСТВЕННЫЕ МИНИСТЕРСТВУ ОБРАЗОВАНИЯ И НАУКИ ЗАБАЙКАЛЬСКОГО КРАЯ</t>
  </si>
  <si>
    <t>ВСЕГО</t>
  </si>
  <si>
    <t>ПЕРЕЧЕНЬ ОБОРУДОВАНИЯ</t>
  </si>
  <si>
    <t xml:space="preserve">ПРИЛОЖЕНИЕ                                                              </t>
  </si>
  <si>
    <t>К    ПРИКАЗУ МИНИСТЕРСТВА ОБРАЗОВАНИЯ И НАУКИ ЗАБАЙКАЛЬСКОГО КРАЯ                                                                          от "___" _________2022 г. № _____</t>
  </si>
</sst>
</file>

<file path=xl/styles.xml><?xml version="1.0" encoding="utf-8"?>
<styleSheet xmlns="http://schemas.openxmlformats.org/spreadsheetml/2006/main"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Calibri"/>
      <family val="2"/>
    </font>
    <font>
      <sz val="10"/>
      <name val="Arial"/>
      <family val="2"/>
      <charset val="204"/>
    </font>
    <font>
      <u/>
      <sz val="10"/>
      <color theme="10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u/>
      <sz val="6.8"/>
      <color theme="1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Calibri"/>
      <family val="2"/>
      <scheme val="minor"/>
    </font>
    <font>
      <b/>
      <sz val="16"/>
      <color rgb="FF00000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1">
    <xf numFmtId="0" fontId="0" fillId="0" borderId="0"/>
    <xf numFmtId="0" fontId="10" fillId="0" borderId="0"/>
    <xf numFmtId="0" fontId="9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8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19" fillId="0" borderId="0" applyNumberFormat="0" applyFill="0" applyBorder="0" applyAlignment="0" applyProtection="0"/>
    <xf numFmtId="0" fontId="10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</cellStyleXfs>
  <cellXfs count="167">
    <xf numFmtId="0" fontId="0" fillId="0" borderId="0" xfId="0"/>
    <xf numFmtId="0" fontId="13" fillId="0" borderId="0" xfId="0" applyFont="1" applyFill="1" applyAlignment="1">
      <alignment horizontal="center" vertical="center"/>
    </xf>
    <xf numFmtId="4" fontId="11" fillId="0" borderId="0" xfId="0" applyNumberFormat="1" applyFont="1" applyFill="1" applyAlignment="1">
      <alignment horizontal="center" vertical="center"/>
    </xf>
    <xf numFmtId="4" fontId="13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4" fontId="11" fillId="0" borderId="0" xfId="0" applyNumberFormat="1" applyFont="1" applyFill="1" applyAlignment="1">
      <alignment horizontal="center" vertical="center" wrapText="1"/>
    </xf>
    <xf numFmtId="4" fontId="13" fillId="0" borderId="0" xfId="0" applyNumberFormat="1" applyFont="1" applyFill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26" fillId="0" borderId="0" xfId="0" applyNumberFormat="1" applyFont="1" applyFill="1" applyAlignment="1">
      <alignment horizontal="center" vertical="center" wrapText="1"/>
    </xf>
    <xf numFmtId="0" fontId="11" fillId="0" borderId="0" xfId="0" applyNumberFormat="1" applyFont="1" applyFill="1" applyAlignment="1">
      <alignment horizontal="center" vertical="center" wrapText="1"/>
    </xf>
    <xf numFmtId="0" fontId="25" fillId="7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25" fillId="8" borderId="1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wrapText="1"/>
    </xf>
    <xf numFmtId="4" fontId="25" fillId="7" borderId="1" xfId="0" applyNumberFormat="1" applyFont="1" applyFill="1" applyBorder="1" applyAlignment="1">
      <alignment horizontal="center" vertical="center"/>
    </xf>
    <xf numFmtId="4" fontId="25" fillId="8" borderId="1" xfId="0" applyNumberFormat="1" applyFont="1" applyFill="1" applyBorder="1" applyAlignment="1">
      <alignment horizontal="center" vertical="center"/>
    </xf>
    <xf numFmtId="4" fontId="25" fillId="4" borderId="1" xfId="0" applyNumberFormat="1" applyFont="1" applyFill="1" applyBorder="1" applyAlignment="1">
      <alignment horizontal="center" vertical="center" wrapText="1"/>
    </xf>
    <xf numFmtId="4" fontId="24" fillId="6" borderId="1" xfId="0" applyNumberFormat="1" applyFont="1" applyFill="1" applyBorder="1" applyAlignment="1">
      <alignment horizontal="center" vertical="center" wrapText="1"/>
    </xf>
    <xf numFmtId="4" fontId="24" fillId="7" borderId="1" xfId="0" applyNumberFormat="1" applyFont="1" applyFill="1" applyBorder="1" applyAlignment="1">
      <alignment horizontal="center" vertical="center"/>
    </xf>
    <xf numFmtId="4" fontId="24" fillId="8" borderId="1" xfId="0" applyNumberFormat="1" applyFont="1" applyFill="1" applyBorder="1" applyAlignment="1">
      <alignment horizontal="center" vertical="center"/>
    </xf>
    <xf numFmtId="4" fontId="24" fillId="4" borderId="1" xfId="0" applyNumberFormat="1" applyFont="1" applyFill="1" applyBorder="1" applyAlignment="1">
      <alignment horizontal="center" vertical="center" wrapText="1"/>
    </xf>
    <xf numFmtId="4" fontId="20" fillId="6" borderId="1" xfId="0" applyNumberFormat="1" applyFont="1" applyFill="1" applyBorder="1" applyAlignment="1">
      <alignment horizontal="center" vertical="center" wrapText="1"/>
    </xf>
    <xf numFmtId="0" fontId="20" fillId="7" borderId="1" xfId="0" applyNumberFormat="1" applyFont="1" applyFill="1" applyBorder="1" applyAlignment="1">
      <alignment horizontal="center" vertical="center" wrapText="1"/>
    </xf>
    <xf numFmtId="4" fontId="20" fillId="4" borderId="1" xfId="0" applyNumberFormat="1" applyFont="1" applyFill="1" applyBorder="1" applyAlignment="1">
      <alignment horizontal="center" vertical="center" wrapText="1"/>
    </xf>
    <xf numFmtId="4" fontId="20" fillId="5" borderId="1" xfId="0" applyNumberFormat="1" applyFont="1" applyFill="1" applyBorder="1" applyAlignment="1">
      <alignment horizontal="center" vertical="center" wrapText="1"/>
    </xf>
    <xf numFmtId="4" fontId="20" fillId="7" borderId="1" xfId="0" applyNumberFormat="1" applyFont="1" applyFill="1" applyBorder="1" applyAlignment="1">
      <alignment horizontal="center" vertical="center" wrapText="1"/>
    </xf>
    <xf numFmtId="0" fontId="20" fillId="8" borderId="1" xfId="0" applyFont="1" applyFill="1" applyBorder="1" applyAlignment="1">
      <alignment horizontal="center" vertical="center" wrapText="1"/>
    </xf>
    <xf numFmtId="4" fontId="20" fillId="8" borderId="1" xfId="0" applyNumberFormat="1" applyFont="1" applyFill="1" applyBorder="1" applyAlignment="1">
      <alignment horizontal="center" vertical="center" wrapText="1"/>
    </xf>
    <xf numFmtId="4" fontId="25" fillId="6" borderId="1" xfId="0" applyNumberFormat="1" applyFont="1" applyFill="1" applyBorder="1" applyAlignment="1">
      <alignment horizontal="center" vertical="center"/>
    </xf>
    <xf numFmtId="4" fontId="13" fillId="0" borderId="0" xfId="0" applyNumberFormat="1" applyFont="1" applyFill="1" applyBorder="1" applyAlignment="1">
      <alignment horizontal="center" vertical="center" wrapText="1"/>
    </xf>
    <xf numFmtId="4" fontId="20" fillId="3" borderId="1" xfId="0" applyNumberFormat="1" applyFont="1" applyFill="1" applyBorder="1" applyAlignment="1">
      <alignment horizontal="center" vertical="center" wrapText="1"/>
    </xf>
    <xf numFmtId="4" fontId="24" fillId="3" borderId="1" xfId="0" applyNumberFormat="1" applyFont="1" applyFill="1" applyBorder="1" applyAlignment="1">
      <alignment horizontal="center" vertical="center" wrapText="1"/>
    </xf>
    <xf numFmtId="4" fontId="20" fillId="9" borderId="1" xfId="0" applyNumberFormat="1" applyFont="1" applyFill="1" applyBorder="1" applyAlignment="1">
      <alignment horizontal="center" vertical="center" wrapText="1"/>
    </xf>
    <xf numFmtId="4" fontId="24" fillId="9" borderId="1" xfId="0" applyNumberFormat="1" applyFont="1" applyFill="1" applyBorder="1" applyAlignment="1">
      <alignment horizontal="center" vertical="center" wrapText="1"/>
    </xf>
    <xf numFmtId="4" fontId="20" fillId="10" borderId="1" xfId="0" applyNumberFormat="1" applyFont="1" applyFill="1" applyBorder="1" applyAlignment="1">
      <alignment horizontal="center" vertical="center" wrapText="1"/>
    </xf>
    <xf numFmtId="4" fontId="24" fillId="10" borderId="1" xfId="0" applyNumberFormat="1" applyFont="1" applyFill="1" applyBorder="1" applyAlignment="1">
      <alignment horizontal="center" vertical="center" wrapText="1"/>
    </xf>
    <xf numFmtId="0" fontId="13" fillId="0" borderId="0" xfId="0" applyNumberFormat="1" applyFont="1" applyFill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4" fontId="29" fillId="4" borderId="1" xfId="0" applyNumberFormat="1" applyFont="1" applyFill="1" applyBorder="1" applyAlignment="1">
      <alignment horizontal="center" vertical="center" wrapText="1"/>
    </xf>
    <xf numFmtId="0" fontId="20" fillId="3" borderId="1" xfId="0" applyNumberFormat="1" applyFont="1" applyFill="1" applyBorder="1" applyAlignment="1">
      <alignment horizontal="center" vertical="center" wrapText="1"/>
    </xf>
    <xf numFmtId="0" fontId="24" fillId="3" borderId="1" xfId="0" applyNumberFormat="1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>
      <alignment horizontal="center" vertical="center" wrapText="1"/>
    </xf>
    <xf numFmtId="0" fontId="29" fillId="3" borderId="1" xfId="0" applyNumberFormat="1" applyFont="1" applyFill="1" applyBorder="1" applyAlignment="1">
      <alignment horizontal="center" vertical="center" wrapText="1"/>
    </xf>
    <xf numFmtId="4" fontId="29" fillId="3" borderId="1" xfId="0" applyNumberFormat="1" applyFont="1" applyFill="1" applyBorder="1" applyAlignment="1">
      <alignment horizontal="center" vertical="center" wrapText="1"/>
    </xf>
    <xf numFmtId="0" fontId="20" fillId="9" borderId="1" xfId="0" applyNumberFormat="1" applyFont="1" applyFill="1" applyBorder="1" applyAlignment="1">
      <alignment horizontal="center" vertical="center" wrapText="1"/>
    </xf>
    <xf numFmtId="0" fontId="24" fillId="9" borderId="1" xfId="0" applyNumberFormat="1" applyFont="1" applyFill="1" applyBorder="1" applyAlignment="1">
      <alignment horizontal="center" vertical="center" wrapText="1"/>
    </xf>
    <xf numFmtId="0" fontId="20" fillId="10" borderId="1" xfId="0" applyNumberFormat="1" applyFont="1" applyFill="1" applyBorder="1" applyAlignment="1">
      <alignment horizontal="center" vertical="center" wrapText="1"/>
    </xf>
    <xf numFmtId="0" fontId="24" fillId="10" borderId="1" xfId="0" applyNumberFormat="1" applyFont="1" applyFill="1" applyBorder="1" applyAlignment="1">
      <alignment horizontal="center" vertical="center" wrapText="1"/>
    </xf>
    <xf numFmtId="4" fontId="25" fillId="5" borderId="1" xfId="0" applyNumberFormat="1" applyFont="1" applyFill="1" applyBorder="1" applyAlignment="1">
      <alignment horizontal="center" vertical="center" wrapText="1"/>
    </xf>
    <xf numFmtId="4" fontId="20" fillId="2" borderId="1" xfId="0" applyNumberFormat="1" applyFont="1" applyFill="1" applyBorder="1" applyAlignment="1">
      <alignment horizontal="center" vertical="center" wrapText="1"/>
    </xf>
    <xf numFmtId="4" fontId="24" fillId="2" borderId="1" xfId="0" applyNumberFormat="1" applyFont="1" applyFill="1" applyBorder="1" applyAlignment="1">
      <alignment horizontal="center" vertical="center" wrapText="1"/>
    </xf>
    <xf numFmtId="0" fontId="24" fillId="2" borderId="1" xfId="0" applyNumberFormat="1" applyFont="1" applyFill="1" applyBorder="1" applyAlignment="1">
      <alignment horizontal="center" vertical="center" wrapText="1"/>
    </xf>
    <xf numFmtId="0" fontId="1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Fill="1" applyBorder="1" applyAlignment="1">
      <alignment horizontal="center" vertical="center" wrapText="1"/>
    </xf>
    <xf numFmtId="4" fontId="28" fillId="0" borderId="0" xfId="0" applyNumberFormat="1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vertical="center"/>
    </xf>
    <xf numFmtId="0" fontId="25" fillId="6" borderId="5" xfId="0" applyFont="1" applyFill="1" applyBorder="1" applyAlignment="1">
      <alignment horizontal="center" vertical="center"/>
    </xf>
    <xf numFmtId="0" fontId="20" fillId="6" borderId="7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28" fillId="0" borderId="8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vertical="center" wrapText="1"/>
    </xf>
    <xf numFmtId="0" fontId="21" fillId="11" borderId="1" xfId="0" applyFont="1" applyFill="1" applyBorder="1" applyAlignment="1">
      <alignment horizontal="center" vertical="center" wrapText="1"/>
    </xf>
    <xf numFmtId="0" fontId="21" fillId="12" borderId="1" xfId="0" applyFont="1" applyFill="1" applyBorder="1" applyAlignment="1">
      <alignment horizontal="center" vertical="center" wrapText="1"/>
    </xf>
    <xf numFmtId="0" fontId="21" fillId="13" borderId="1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1" fillId="14" borderId="1" xfId="0" applyFont="1" applyFill="1" applyBorder="1" applyAlignment="1">
      <alignment horizontal="center" vertical="center" wrapText="1"/>
    </xf>
    <xf numFmtId="0" fontId="21" fillId="15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 wrapText="1"/>
    </xf>
    <xf numFmtId="0" fontId="21" fillId="16" borderId="1" xfId="0" applyFont="1" applyFill="1" applyBorder="1" applyAlignment="1">
      <alignment horizontal="center" vertical="center" wrapText="1"/>
    </xf>
    <xf numFmtId="0" fontId="21" fillId="17" borderId="1" xfId="0" applyFont="1" applyFill="1" applyBorder="1" applyAlignment="1">
      <alignment horizontal="center" vertical="center" wrapText="1"/>
    </xf>
    <xf numFmtId="0" fontId="21" fillId="18" borderId="1" xfId="0" applyFont="1" applyFill="1" applyBorder="1" applyAlignment="1">
      <alignment horizontal="center" vertical="center" wrapText="1"/>
    </xf>
    <xf numFmtId="0" fontId="21" fillId="19" borderId="1" xfId="0" applyFont="1" applyFill="1" applyBorder="1" applyAlignment="1">
      <alignment horizontal="center" vertical="center" wrapText="1"/>
    </xf>
    <xf numFmtId="0" fontId="21" fillId="20" borderId="1" xfId="0" applyFont="1" applyFill="1" applyBorder="1" applyAlignment="1">
      <alignment horizontal="center" vertical="center" wrapText="1"/>
    </xf>
    <xf numFmtId="0" fontId="21" fillId="21" borderId="1" xfId="0" applyFont="1" applyFill="1" applyBorder="1" applyAlignment="1">
      <alignment horizontal="center" vertical="center" wrapText="1"/>
    </xf>
    <xf numFmtId="0" fontId="21" fillId="22" borderId="1" xfId="0" applyFont="1" applyFill="1" applyBorder="1" applyAlignment="1">
      <alignment horizontal="center" vertical="center" wrapText="1"/>
    </xf>
    <xf numFmtId="0" fontId="30" fillId="22" borderId="1" xfId="0" applyFont="1" applyFill="1" applyBorder="1" applyAlignment="1">
      <alignment vertical="center" wrapText="1"/>
    </xf>
    <xf numFmtId="0" fontId="21" fillId="23" borderId="1" xfId="0" applyFont="1" applyFill="1" applyBorder="1" applyAlignment="1">
      <alignment horizontal="center" vertical="center" wrapText="1"/>
    </xf>
    <xf numFmtId="0" fontId="21" fillId="24" borderId="1" xfId="0" applyFont="1" applyFill="1" applyBorder="1" applyAlignment="1">
      <alignment horizontal="center" vertical="center" wrapText="1"/>
    </xf>
    <xf numFmtId="0" fontId="25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5" fillId="0" borderId="3" xfId="0" applyNumberFormat="1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4" fontId="24" fillId="2" borderId="3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" fontId="25" fillId="5" borderId="3" xfId="0" applyNumberFormat="1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/>
    </xf>
    <xf numFmtId="4" fontId="13" fillId="0" borderId="4" xfId="0" applyNumberFormat="1" applyFont="1" applyFill="1" applyBorder="1" applyAlignment="1">
      <alignment horizontal="center" vertical="center"/>
    </xf>
    <xf numFmtId="4" fontId="27" fillId="0" borderId="2" xfId="0" applyNumberFormat="1" applyFont="1" applyBorder="1" applyAlignment="1">
      <alignment horizontal="center" vertical="center"/>
    </xf>
    <xf numFmtId="0" fontId="24" fillId="9" borderId="3" xfId="0" applyNumberFormat="1" applyFont="1" applyFill="1" applyBorder="1" applyAlignment="1">
      <alignment horizontal="center" vertical="center" wrapText="1"/>
    </xf>
    <xf numFmtId="0" fontId="24" fillId="9" borderId="2" xfId="0" applyNumberFormat="1" applyFont="1" applyFill="1" applyBorder="1" applyAlignment="1">
      <alignment horizontal="center" vertical="center" wrapText="1"/>
    </xf>
    <xf numFmtId="4" fontId="24" fillId="9" borderId="3" xfId="0" applyNumberFormat="1" applyFont="1" applyFill="1" applyBorder="1" applyAlignment="1">
      <alignment horizontal="center" vertical="center" wrapText="1"/>
    </xf>
    <xf numFmtId="4" fontId="24" fillId="9" borderId="2" xfId="0" applyNumberFormat="1" applyFont="1" applyFill="1" applyBorder="1" applyAlignment="1">
      <alignment horizontal="center" vertical="center" wrapText="1"/>
    </xf>
    <xf numFmtId="0" fontId="24" fillId="10" borderId="3" xfId="0" applyNumberFormat="1" applyFont="1" applyFill="1" applyBorder="1" applyAlignment="1">
      <alignment horizontal="center" vertical="center" wrapText="1"/>
    </xf>
    <xf numFmtId="0" fontId="24" fillId="10" borderId="2" xfId="0" applyNumberFormat="1" applyFont="1" applyFill="1" applyBorder="1" applyAlignment="1">
      <alignment horizontal="center" vertical="center" wrapText="1"/>
    </xf>
    <xf numFmtId="4" fontId="24" fillId="10" borderId="3" xfId="0" applyNumberFormat="1" applyFont="1" applyFill="1" applyBorder="1" applyAlignment="1">
      <alignment horizontal="center" vertical="center" wrapText="1"/>
    </xf>
    <xf numFmtId="4" fontId="24" fillId="10" borderId="2" xfId="0" applyNumberFormat="1" applyFont="1" applyFill="1" applyBorder="1" applyAlignment="1">
      <alignment horizontal="center" vertical="center" wrapText="1"/>
    </xf>
    <xf numFmtId="4" fontId="29" fillId="4" borderId="3" xfId="0" applyNumberFormat="1" applyFont="1" applyFill="1" applyBorder="1" applyAlignment="1">
      <alignment horizontal="center" vertical="center" wrapText="1"/>
    </xf>
    <xf numFmtId="4" fontId="29" fillId="4" borderId="2" xfId="0" applyNumberFormat="1" applyFont="1" applyFill="1" applyBorder="1" applyAlignment="1">
      <alignment horizontal="center" vertical="center" wrapText="1"/>
    </xf>
    <xf numFmtId="0" fontId="25" fillId="8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" fontId="25" fillId="8" borderId="3" xfId="0" applyNumberFormat="1" applyFont="1" applyFill="1" applyBorder="1" applyAlignment="1">
      <alignment horizontal="center" vertical="center"/>
    </xf>
    <xf numFmtId="4" fontId="24" fillId="8" borderId="3" xfId="0" applyNumberFormat="1" applyFont="1" applyFill="1" applyBorder="1" applyAlignment="1">
      <alignment horizontal="center" vertical="center"/>
    </xf>
    <xf numFmtId="0" fontId="29" fillId="4" borderId="3" xfId="0" applyFont="1" applyFill="1" applyBorder="1" applyAlignment="1">
      <alignment horizontal="center" vertical="center" wrapText="1"/>
    </xf>
    <xf numFmtId="0" fontId="29" fillId="4" borderId="2" xfId="0" applyFont="1" applyFill="1" applyBorder="1" applyAlignment="1">
      <alignment horizontal="center" vertical="center" wrapText="1"/>
    </xf>
    <xf numFmtId="4" fontId="24" fillId="7" borderId="3" xfId="0" applyNumberFormat="1" applyFont="1" applyFill="1" applyBorder="1" applyAlignment="1">
      <alignment horizontal="center" vertical="center"/>
    </xf>
    <xf numFmtId="4" fontId="24" fillId="7" borderId="2" xfId="0" applyNumberFormat="1" applyFont="1" applyFill="1" applyBorder="1" applyAlignment="1">
      <alignment horizontal="center" vertical="center"/>
    </xf>
    <xf numFmtId="0" fontId="25" fillId="6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" fontId="25" fillId="6" borderId="3" xfId="0" applyNumberFormat="1" applyFont="1" applyFill="1" applyBorder="1" applyAlignment="1">
      <alignment horizontal="center" vertical="center"/>
    </xf>
    <xf numFmtId="4" fontId="25" fillId="6" borderId="2" xfId="0" applyNumberFormat="1" applyFont="1" applyFill="1" applyBorder="1" applyAlignment="1">
      <alignment horizontal="center" vertical="center"/>
    </xf>
    <xf numFmtId="4" fontId="24" fillId="6" borderId="3" xfId="0" applyNumberFormat="1" applyFont="1" applyFill="1" applyBorder="1" applyAlignment="1">
      <alignment horizontal="center" vertical="center" wrapText="1"/>
    </xf>
    <xf numFmtId="0" fontId="25" fillId="7" borderId="3" xfId="0" applyNumberFormat="1" applyFont="1" applyFill="1" applyBorder="1" applyAlignment="1">
      <alignment horizontal="center" vertical="center" wrapText="1"/>
    </xf>
    <xf numFmtId="0" fontId="25" fillId="7" borderId="2" xfId="0" applyNumberFormat="1" applyFont="1" applyFill="1" applyBorder="1" applyAlignment="1">
      <alignment horizontal="center" vertical="center" wrapText="1"/>
    </xf>
    <xf numFmtId="4" fontId="25" fillId="7" borderId="3" xfId="0" applyNumberFormat="1" applyFont="1" applyFill="1" applyBorder="1" applyAlignment="1">
      <alignment horizontal="center" vertical="center"/>
    </xf>
    <xf numFmtId="4" fontId="25" fillId="7" borderId="2" xfId="0" applyNumberFormat="1" applyFont="1" applyFill="1" applyBorder="1" applyAlignment="1">
      <alignment horizontal="center" vertical="center"/>
    </xf>
    <xf numFmtId="0" fontId="32" fillId="0" borderId="9" xfId="1" applyNumberFormat="1" applyFont="1" applyFill="1" applyBorder="1" applyAlignment="1" applyProtection="1">
      <alignment horizontal="center" vertical="center" wrapText="1"/>
      <protection locked="0"/>
    </xf>
    <xf numFmtId="0" fontId="33" fillId="0" borderId="10" xfId="0" applyFont="1" applyBorder="1" applyAlignment="1">
      <alignment vertical="center"/>
    </xf>
    <xf numFmtId="0" fontId="33" fillId="0" borderId="5" xfId="0" applyFont="1" applyBorder="1" applyAlignment="1">
      <alignment vertical="center"/>
    </xf>
    <xf numFmtId="0" fontId="34" fillId="0" borderId="1" xfId="0" applyNumberFormat="1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center" vertical="center"/>
    </xf>
    <xf numFmtId="0" fontId="35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7" fillId="0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/>
    </xf>
    <xf numFmtId="0" fontId="38" fillId="0" borderId="9" xfId="1" applyNumberFormat="1" applyFont="1" applyFill="1" applyBorder="1" applyAlignment="1" applyProtection="1">
      <alignment horizontal="center" vertical="center" wrapText="1"/>
      <protection locked="0"/>
    </xf>
    <xf numFmtId="0" fontId="39" fillId="0" borderId="10" xfId="0" applyFont="1" applyBorder="1" applyAlignment="1">
      <alignment vertical="center"/>
    </xf>
    <xf numFmtId="0" fontId="39" fillId="0" borderId="5" xfId="0" applyFont="1" applyBorder="1" applyAlignment="1">
      <alignment vertical="center"/>
    </xf>
    <xf numFmtId="0" fontId="40" fillId="0" borderId="5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0" xfId="0" applyNumberFormat="1" applyFont="1" applyFill="1" applyAlignment="1">
      <alignment horizontal="center" vertical="center" wrapText="1"/>
    </xf>
    <xf numFmtId="0" fontId="24" fillId="0" borderId="0" xfId="0" applyNumberFormat="1" applyFont="1" applyFill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7" xfId="0" applyFont="1" applyFill="1" applyBorder="1" applyAlignment="1">
      <alignment horizontal="center" vertical="center" wrapText="1"/>
    </xf>
    <xf numFmtId="0" fontId="39" fillId="0" borderId="10" xfId="0" applyFont="1" applyBorder="1" applyAlignment="1">
      <alignment vertical="center" wrapText="1"/>
    </xf>
    <xf numFmtId="0" fontId="35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37" fillId="0" borderId="3" xfId="0" applyFont="1" applyFill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5" fillId="0" borderId="0" xfId="0" applyNumberFormat="1" applyFont="1" applyFill="1" applyAlignment="1">
      <alignment horizontal="center" vertical="center" wrapText="1"/>
    </xf>
    <xf numFmtId="0" fontId="24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6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</cellXfs>
  <cellStyles count="31">
    <cellStyle name="Гиперссылка 2" xfId="3"/>
    <cellStyle name="Гиперссылка 3" xfId="4"/>
    <cellStyle name="Гиперссылка 4" xfId="5"/>
    <cellStyle name="Гиперссылка 5" xfId="7"/>
    <cellStyle name="Гиперссылка 6" xfId="9"/>
    <cellStyle name="Гиперссылка 7" xfId="27"/>
    <cellStyle name="Обычный" xfId="0" builtinId="0"/>
    <cellStyle name="Обычный 2" xfId="1"/>
    <cellStyle name="Обычный 2 2" xfId="10"/>
    <cellStyle name="Обычный 3" xfId="2"/>
    <cellStyle name="Обычный 3 2" xfId="12"/>
    <cellStyle name="Обычный 3 3" xfId="15"/>
    <cellStyle name="Обычный 3 4" xfId="18"/>
    <cellStyle name="Обычный 3 5" xfId="21"/>
    <cellStyle name="Обычный 3 6" xfId="24"/>
    <cellStyle name="Обычный 3 7" xfId="28"/>
    <cellStyle name="Обычный 4" xfId="6"/>
    <cellStyle name="Обычный 4 2" xfId="13"/>
    <cellStyle name="Обычный 4 3" xfId="16"/>
    <cellStyle name="Обычный 4 4" xfId="19"/>
    <cellStyle name="Обычный 4 5" xfId="22"/>
    <cellStyle name="Обычный 4 6" xfId="25"/>
    <cellStyle name="Обычный 4 7" xfId="29"/>
    <cellStyle name="Обычный 5" xfId="8"/>
    <cellStyle name="Обычный 6" xfId="11"/>
    <cellStyle name="Обычный 6 2" xfId="14"/>
    <cellStyle name="Обычный 6 3" xfId="17"/>
    <cellStyle name="Обычный 6 4" xfId="20"/>
    <cellStyle name="Обычный 6 5" xfId="23"/>
    <cellStyle name="Обычный 6 6" xfId="26"/>
    <cellStyle name="Обычный 6 7" xfId="30"/>
  </cellStyles>
  <dxfs count="0"/>
  <tableStyles count="0" defaultTableStyle="TableStyleMedium2" defaultPivotStyle="PivotStyleMedium9"/>
  <colors>
    <mruColors>
      <color rgb="FFFFFF00"/>
      <color rgb="FFCCFF33"/>
      <color rgb="FFFF66FF"/>
      <color rgb="FF66FFCC"/>
      <color rgb="FFFF7C80"/>
      <color rgb="FFCCCCFF"/>
      <color rgb="FFFFFFCC"/>
      <color rgb="FFCCCC00"/>
      <color rgb="FF33CC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C1:J113"/>
  <sheetViews>
    <sheetView tabSelected="1" zoomScale="80" zoomScaleNormal="80" workbookViewId="0">
      <pane ySplit="7" topLeftCell="A8" activePane="bottomLeft" state="frozen"/>
      <selection pane="bottomLeft" activeCell="R8" sqref="R8"/>
    </sheetView>
  </sheetViews>
  <sheetFormatPr defaultRowHeight="17.25" customHeight="1"/>
  <cols>
    <col min="1" max="2" width="9.140625" style="142"/>
    <col min="3" max="3" width="8.140625" style="142" customWidth="1"/>
    <col min="4" max="5" width="23.28515625" style="142" customWidth="1"/>
    <col min="6" max="6" width="42.5703125" style="147" customWidth="1"/>
    <col min="7" max="7" width="29" style="142" customWidth="1"/>
    <col min="8" max="8" width="19.7109375" style="142" customWidth="1"/>
    <col min="9" max="9" width="26" style="144" customWidth="1"/>
    <col min="10" max="10" width="37.140625" style="145" customWidth="1"/>
    <col min="11" max="16384" width="9.140625" style="142"/>
  </cols>
  <sheetData>
    <row r="1" spans="3:10" ht="17.25" customHeight="1">
      <c r="G1" s="143"/>
      <c r="H1" s="143"/>
    </row>
    <row r="2" spans="3:10" ht="17.25" customHeight="1">
      <c r="G2" s="143"/>
      <c r="H2" s="143"/>
    </row>
    <row r="3" spans="3:10" ht="39.75" customHeight="1">
      <c r="G3" s="143"/>
      <c r="H3" s="143"/>
      <c r="I3" s="162" t="s">
        <v>232</v>
      </c>
      <c r="J3" s="165"/>
    </row>
    <row r="4" spans="3:10" ht="79.5" customHeight="1">
      <c r="G4" s="143"/>
      <c r="H4" s="143"/>
      <c r="I4" s="166" t="s">
        <v>233</v>
      </c>
      <c r="J4" s="166"/>
    </row>
    <row r="5" spans="3:10" ht="32.25" customHeight="1">
      <c r="F5" s="163" t="s">
        <v>231</v>
      </c>
      <c r="G5" s="164"/>
      <c r="H5" s="164"/>
    </row>
    <row r="6" spans="3:10" ht="17.25" customHeight="1">
      <c r="G6" s="146"/>
      <c r="H6" s="146"/>
    </row>
    <row r="7" spans="3:10" s="147" customFormat="1" ht="147.75" customHeight="1">
      <c r="C7" s="93" t="s">
        <v>0</v>
      </c>
      <c r="D7" s="93" t="s">
        <v>11</v>
      </c>
      <c r="E7" s="93" t="s">
        <v>12</v>
      </c>
      <c r="F7" s="93" t="s">
        <v>207</v>
      </c>
      <c r="G7" s="93" t="s">
        <v>208</v>
      </c>
      <c r="H7" s="148" t="s">
        <v>204</v>
      </c>
      <c r="I7" s="92" t="s">
        <v>205</v>
      </c>
      <c r="J7" s="92" t="s">
        <v>206</v>
      </c>
    </row>
    <row r="8" spans="3:10" ht="93" customHeight="1">
      <c r="C8" s="135">
        <v>1</v>
      </c>
      <c r="D8" s="136" t="s">
        <v>32</v>
      </c>
      <c r="E8" s="136" t="s">
        <v>6</v>
      </c>
      <c r="F8" s="6" t="s">
        <v>48</v>
      </c>
      <c r="G8" s="137" t="s">
        <v>199</v>
      </c>
      <c r="H8" s="134">
        <f>28+13+10</f>
        <v>51</v>
      </c>
      <c r="I8" s="90">
        <f>H8</f>
        <v>51</v>
      </c>
      <c r="J8" s="90">
        <v>1</v>
      </c>
    </row>
    <row r="9" spans="3:10" ht="100.5" customHeight="1">
      <c r="C9" s="135">
        <v>2</v>
      </c>
      <c r="D9" s="136" t="s">
        <v>33</v>
      </c>
      <c r="E9" s="136" t="s">
        <v>6</v>
      </c>
      <c r="F9" s="6" t="s">
        <v>49</v>
      </c>
      <c r="G9" s="137" t="s">
        <v>199</v>
      </c>
      <c r="H9" s="134">
        <f>28+13+10</f>
        <v>51</v>
      </c>
      <c r="I9" s="90">
        <f t="shared" ref="I9:J85" si="0">H9</f>
        <v>51</v>
      </c>
      <c r="J9" s="90">
        <v>1</v>
      </c>
    </row>
    <row r="10" spans="3:10" ht="106.5" customHeight="1">
      <c r="C10" s="135">
        <v>3</v>
      </c>
      <c r="D10" s="136" t="s">
        <v>33</v>
      </c>
      <c r="E10" s="136" t="s">
        <v>6</v>
      </c>
      <c r="F10" s="6" t="s">
        <v>50</v>
      </c>
      <c r="G10" s="137" t="s">
        <v>199</v>
      </c>
      <c r="H10" s="134">
        <f>28+8+5</f>
        <v>41</v>
      </c>
      <c r="I10" s="90">
        <f t="shared" si="0"/>
        <v>41</v>
      </c>
      <c r="J10" s="90">
        <v>1</v>
      </c>
    </row>
    <row r="11" spans="3:10" ht="91.5" customHeight="1">
      <c r="C11" s="135">
        <v>4</v>
      </c>
      <c r="D11" s="136" t="s">
        <v>33</v>
      </c>
      <c r="E11" s="136" t="s">
        <v>6</v>
      </c>
      <c r="F11" s="6" t="s">
        <v>51</v>
      </c>
      <c r="G11" s="137" t="s">
        <v>199</v>
      </c>
      <c r="H11" s="134">
        <f>28+8+5</f>
        <v>41</v>
      </c>
      <c r="I11" s="90">
        <f t="shared" si="0"/>
        <v>41</v>
      </c>
      <c r="J11" s="90">
        <v>1</v>
      </c>
    </row>
    <row r="12" spans="3:10" ht="77.25" customHeight="1">
      <c r="C12" s="135">
        <v>5</v>
      </c>
      <c r="D12" s="136" t="s">
        <v>33</v>
      </c>
      <c r="E12" s="136" t="s">
        <v>6</v>
      </c>
      <c r="F12" s="6" t="s">
        <v>52</v>
      </c>
      <c r="G12" s="137" t="s">
        <v>199</v>
      </c>
      <c r="H12" s="134">
        <f>28+8+5</f>
        <v>41</v>
      </c>
      <c r="I12" s="90">
        <f t="shared" si="0"/>
        <v>41</v>
      </c>
      <c r="J12" s="90">
        <v>1</v>
      </c>
    </row>
    <row r="13" spans="3:10" ht="76.5" customHeight="1">
      <c r="C13" s="135">
        <v>6</v>
      </c>
      <c r="D13" s="136" t="s">
        <v>33</v>
      </c>
      <c r="E13" s="136" t="s">
        <v>6</v>
      </c>
      <c r="F13" s="6" t="s">
        <v>53</v>
      </c>
      <c r="G13" s="137" t="s">
        <v>199</v>
      </c>
      <c r="H13" s="134">
        <f>28+14+10</f>
        <v>52</v>
      </c>
      <c r="I13" s="90">
        <f t="shared" si="0"/>
        <v>52</v>
      </c>
      <c r="J13" s="90">
        <v>1</v>
      </c>
    </row>
    <row r="14" spans="3:10" ht="81" customHeight="1">
      <c r="C14" s="135">
        <v>7</v>
      </c>
      <c r="D14" s="136" t="s">
        <v>33</v>
      </c>
      <c r="E14" s="136" t="s">
        <v>6</v>
      </c>
      <c r="F14" s="6" t="s">
        <v>209</v>
      </c>
      <c r="G14" s="137" t="s">
        <v>199</v>
      </c>
      <c r="H14" s="134">
        <f>28+6+4</f>
        <v>38</v>
      </c>
      <c r="I14" s="90">
        <f t="shared" si="0"/>
        <v>38</v>
      </c>
      <c r="J14" s="90">
        <v>1</v>
      </c>
    </row>
    <row r="15" spans="3:10" ht="96" customHeight="1">
      <c r="C15" s="135">
        <v>8</v>
      </c>
      <c r="D15" s="136" t="s">
        <v>33</v>
      </c>
      <c r="E15" s="136" t="s">
        <v>6</v>
      </c>
      <c r="F15" s="6" t="s">
        <v>55</v>
      </c>
      <c r="G15" s="137" t="s">
        <v>199</v>
      </c>
      <c r="H15" s="134">
        <f>28+8+5</f>
        <v>41</v>
      </c>
      <c r="I15" s="90">
        <f t="shared" si="0"/>
        <v>41</v>
      </c>
      <c r="J15" s="90">
        <v>1</v>
      </c>
    </row>
    <row r="16" spans="3:10" ht="70.5" customHeight="1">
      <c r="C16" s="138" t="s">
        <v>210</v>
      </c>
      <c r="D16" s="139"/>
      <c r="E16" s="139"/>
      <c r="F16" s="139"/>
      <c r="G16" s="140"/>
      <c r="H16" s="141">
        <f>SUM(H8:H15)</f>
        <v>356</v>
      </c>
      <c r="I16" s="133">
        <f>SUM(I8:I15)</f>
        <v>356</v>
      </c>
      <c r="J16" s="133">
        <f>SUM(J8:J15)</f>
        <v>8</v>
      </c>
    </row>
    <row r="17" spans="3:10" ht="89.25" customHeight="1">
      <c r="C17" s="135">
        <v>9</v>
      </c>
      <c r="D17" s="136" t="s">
        <v>34</v>
      </c>
      <c r="E17" s="136" t="s">
        <v>129</v>
      </c>
      <c r="F17" s="6" t="s">
        <v>56</v>
      </c>
      <c r="G17" s="137" t="s">
        <v>200</v>
      </c>
      <c r="H17" s="134">
        <f>5+6+2</f>
        <v>13</v>
      </c>
      <c r="I17" s="90">
        <f t="shared" si="0"/>
        <v>13</v>
      </c>
      <c r="J17" s="90">
        <v>1</v>
      </c>
    </row>
    <row r="18" spans="3:10" ht="87.75" customHeight="1">
      <c r="C18" s="135">
        <v>10</v>
      </c>
      <c r="D18" s="136" t="s">
        <v>34</v>
      </c>
      <c r="E18" s="136" t="s">
        <v>130</v>
      </c>
      <c r="F18" s="6" t="s">
        <v>57</v>
      </c>
      <c r="G18" s="137" t="s">
        <v>200</v>
      </c>
      <c r="H18" s="134">
        <f>5+6+2</f>
        <v>13</v>
      </c>
      <c r="I18" s="90">
        <f t="shared" si="0"/>
        <v>13</v>
      </c>
      <c r="J18" s="90">
        <v>1</v>
      </c>
    </row>
    <row r="19" spans="3:10" ht="76.5" customHeight="1">
      <c r="C19" s="138" t="s">
        <v>211</v>
      </c>
      <c r="D19" s="139"/>
      <c r="E19" s="139"/>
      <c r="F19" s="139"/>
      <c r="G19" s="140"/>
      <c r="H19" s="141">
        <f>SUM(H17:H18)</f>
        <v>26</v>
      </c>
      <c r="I19" s="133">
        <f>SUM(I17:I18)</f>
        <v>26</v>
      </c>
      <c r="J19" s="133">
        <f>SUM(J17:J18)</f>
        <v>2</v>
      </c>
    </row>
    <row r="20" spans="3:10" ht="112.5" customHeight="1">
      <c r="C20" s="135">
        <v>11</v>
      </c>
      <c r="D20" s="136" t="s">
        <v>3</v>
      </c>
      <c r="E20" s="136" t="s">
        <v>131</v>
      </c>
      <c r="F20" s="6" t="s">
        <v>58</v>
      </c>
      <c r="G20" s="137" t="s">
        <v>200</v>
      </c>
      <c r="H20" s="134">
        <f>5+2+2</f>
        <v>9</v>
      </c>
      <c r="I20" s="90">
        <f t="shared" si="0"/>
        <v>9</v>
      </c>
      <c r="J20" s="90">
        <v>1</v>
      </c>
    </row>
    <row r="21" spans="3:10" ht="92.25" customHeight="1">
      <c r="C21" s="135">
        <v>12</v>
      </c>
      <c r="D21" s="136" t="s">
        <v>3</v>
      </c>
      <c r="E21" s="136" t="s">
        <v>132</v>
      </c>
      <c r="F21" s="6" t="s">
        <v>59</v>
      </c>
      <c r="G21" s="137" t="s">
        <v>200</v>
      </c>
      <c r="H21" s="134">
        <f>5+2+2</f>
        <v>9</v>
      </c>
      <c r="I21" s="90">
        <f t="shared" si="0"/>
        <v>9</v>
      </c>
      <c r="J21" s="90">
        <v>1</v>
      </c>
    </row>
    <row r="22" spans="3:10" ht="88.5" customHeight="1">
      <c r="C22" s="135">
        <v>13</v>
      </c>
      <c r="D22" s="136" t="s">
        <v>3</v>
      </c>
      <c r="E22" s="136" t="s">
        <v>133</v>
      </c>
      <c r="F22" s="6" t="s">
        <v>60</v>
      </c>
      <c r="G22" s="137" t="s">
        <v>200</v>
      </c>
      <c r="H22" s="134">
        <f>5+2+2</f>
        <v>9</v>
      </c>
      <c r="I22" s="90">
        <f t="shared" si="0"/>
        <v>9</v>
      </c>
      <c r="J22" s="90">
        <v>1</v>
      </c>
    </row>
    <row r="23" spans="3:10" ht="91.5" customHeight="1">
      <c r="C23" s="135">
        <v>14</v>
      </c>
      <c r="D23" s="136" t="s">
        <v>3</v>
      </c>
      <c r="E23" s="136" t="s">
        <v>134</v>
      </c>
      <c r="F23" s="6" t="s">
        <v>61</v>
      </c>
      <c r="G23" s="137" t="s">
        <v>200</v>
      </c>
      <c r="H23" s="134">
        <f>5+2+2</f>
        <v>9</v>
      </c>
      <c r="I23" s="90">
        <f t="shared" si="0"/>
        <v>9</v>
      </c>
      <c r="J23" s="90">
        <v>1</v>
      </c>
    </row>
    <row r="24" spans="3:10" ht="81.75" customHeight="1">
      <c r="C24" s="138" t="s">
        <v>212</v>
      </c>
      <c r="D24" s="149"/>
      <c r="E24" s="149"/>
      <c r="F24" s="149"/>
      <c r="G24" s="140"/>
      <c r="H24" s="141">
        <f>SUM(H20:H23)</f>
        <v>36</v>
      </c>
      <c r="I24" s="133">
        <f>SUM(I20:I23)</f>
        <v>36</v>
      </c>
      <c r="J24" s="133">
        <f>SUM(J20:J23)</f>
        <v>4</v>
      </c>
    </row>
    <row r="25" spans="3:10" ht="76.5" customHeight="1">
      <c r="C25" s="135">
        <v>15</v>
      </c>
      <c r="D25" s="136" t="s">
        <v>35</v>
      </c>
      <c r="E25" s="136" t="s">
        <v>135</v>
      </c>
      <c r="F25" s="6" t="s">
        <v>62</v>
      </c>
      <c r="G25" s="137" t="s">
        <v>200</v>
      </c>
      <c r="H25" s="134">
        <f>5+6+2</f>
        <v>13</v>
      </c>
      <c r="I25" s="90">
        <f t="shared" si="0"/>
        <v>13</v>
      </c>
      <c r="J25" s="90">
        <v>1</v>
      </c>
    </row>
    <row r="26" spans="3:10" ht="83.25" customHeight="1">
      <c r="C26" s="135">
        <v>16</v>
      </c>
      <c r="D26" s="136" t="s">
        <v>35</v>
      </c>
      <c r="E26" s="136" t="s">
        <v>136</v>
      </c>
      <c r="F26" s="6" t="s">
        <v>63</v>
      </c>
      <c r="G26" s="137" t="s">
        <v>200</v>
      </c>
      <c r="H26" s="134">
        <f>5+6+2</f>
        <v>13</v>
      </c>
      <c r="I26" s="90">
        <f t="shared" si="0"/>
        <v>13</v>
      </c>
      <c r="J26" s="90">
        <v>1</v>
      </c>
    </row>
    <row r="27" spans="3:10" ht="90.75" customHeight="1">
      <c r="C27" s="135">
        <v>17</v>
      </c>
      <c r="D27" s="136" t="s">
        <v>35</v>
      </c>
      <c r="E27" s="136" t="s">
        <v>137</v>
      </c>
      <c r="F27" s="6" t="s">
        <v>64</v>
      </c>
      <c r="G27" s="137" t="s">
        <v>200</v>
      </c>
      <c r="H27" s="134">
        <f>5+6+2</f>
        <v>13</v>
      </c>
      <c r="I27" s="90">
        <f t="shared" si="0"/>
        <v>13</v>
      </c>
      <c r="J27" s="90">
        <v>1</v>
      </c>
    </row>
    <row r="28" spans="3:10" ht="73.5" customHeight="1">
      <c r="C28" s="135">
        <v>18</v>
      </c>
      <c r="D28" s="136" t="s">
        <v>35</v>
      </c>
      <c r="E28" s="136" t="s">
        <v>138</v>
      </c>
      <c r="F28" s="6" t="s">
        <v>65</v>
      </c>
      <c r="G28" s="137" t="s">
        <v>200</v>
      </c>
      <c r="H28" s="134">
        <f>5+6+2</f>
        <v>13</v>
      </c>
      <c r="I28" s="90">
        <f t="shared" si="0"/>
        <v>13</v>
      </c>
      <c r="J28" s="90">
        <v>1</v>
      </c>
    </row>
    <row r="29" spans="3:10" ht="77.25" customHeight="1">
      <c r="C29" s="135">
        <v>19</v>
      </c>
      <c r="D29" s="136" t="s">
        <v>35</v>
      </c>
      <c r="E29" s="136" t="s">
        <v>139</v>
      </c>
      <c r="F29" s="6" t="s">
        <v>66</v>
      </c>
      <c r="G29" s="137" t="s">
        <v>200</v>
      </c>
      <c r="H29" s="134">
        <f>5+6+2</f>
        <v>13</v>
      </c>
      <c r="I29" s="90">
        <f t="shared" si="0"/>
        <v>13</v>
      </c>
      <c r="J29" s="90">
        <v>1</v>
      </c>
    </row>
    <row r="30" spans="3:10" ht="74.25" customHeight="1">
      <c r="C30" s="135">
        <v>20</v>
      </c>
      <c r="D30" s="136" t="s">
        <v>35</v>
      </c>
      <c r="E30" s="136" t="s">
        <v>140</v>
      </c>
      <c r="F30" s="6" t="s">
        <v>67</v>
      </c>
      <c r="G30" s="137" t="s">
        <v>199</v>
      </c>
      <c r="H30" s="134">
        <f>28+6+4</f>
        <v>38</v>
      </c>
      <c r="I30" s="90">
        <f t="shared" si="0"/>
        <v>38</v>
      </c>
      <c r="J30" s="90">
        <v>1</v>
      </c>
    </row>
    <row r="31" spans="3:10" ht="74.25" customHeight="1">
      <c r="C31" s="135">
        <v>21</v>
      </c>
      <c r="D31" s="136" t="s">
        <v>35</v>
      </c>
      <c r="E31" s="136" t="s">
        <v>145</v>
      </c>
      <c r="F31" s="6" t="s">
        <v>74</v>
      </c>
      <c r="G31" s="137" t="s">
        <v>199</v>
      </c>
      <c r="H31" s="134">
        <f>28+6+4</f>
        <v>38</v>
      </c>
      <c r="I31" s="90">
        <f>H31</f>
        <v>38</v>
      </c>
      <c r="J31" s="90">
        <v>1</v>
      </c>
    </row>
    <row r="32" spans="3:10" ht="74.25" customHeight="1">
      <c r="C32" s="138" t="s">
        <v>213</v>
      </c>
      <c r="D32" s="139"/>
      <c r="E32" s="139"/>
      <c r="F32" s="139"/>
      <c r="G32" s="140"/>
      <c r="H32" s="141">
        <f>SUM(H25:H31)</f>
        <v>141</v>
      </c>
      <c r="I32" s="133">
        <f>SUM(I25:I31)</f>
        <v>141</v>
      </c>
      <c r="J32" s="133">
        <f>SUM(J25:J31)</f>
        <v>7</v>
      </c>
    </row>
    <row r="33" spans="3:10" ht="101.25" customHeight="1">
      <c r="C33" s="135">
        <v>22</v>
      </c>
      <c r="D33" s="136" t="s">
        <v>36</v>
      </c>
      <c r="E33" s="136" t="s">
        <v>141</v>
      </c>
      <c r="F33" s="6" t="s">
        <v>68</v>
      </c>
      <c r="G33" s="137" t="s">
        <v>200</v>
      </c>
      <c r="H33" s="134">
        <f>5+6+2</f>
        <v>13</v>
      </c>
      <c r="I33" s="90">
        <f t="shared" si="0"/>
        <v>13</v>
      </c>
      <c r="J33" s="90">
        <v>1</v>
      </c>
    </row>
    <row r="34" spans="3:10" ht="102" customHeight="1">
      <c r="C34" s="135">
        <v>23</v>
      </c>
      <c r="D34" s="136" t="s">
        <v>36</v>
      </c>
      <c r="E34" s="136" t="s">
        <v>142</v>
      </c>
      <c r="F34" s="6" t="s">
        <v>69</v>
      </c>
      <c r="G34" s="137" t="s">
        <v>200</v>
      </c>
      <c r="H34" s="134">
        <f>5+6+2</f>
        <v>13</v>
      </c>
      <c r="I34" s="90">
        <f t="shared" si="0"/>
        <v>13</v>
      </c>
      <c r="J34" s="90">
        <v>1</v>
      </c>
    </row>
    <row r="35" spans="3:10" ht="81" customHeight="1">
      <c r="C35" s="135">
        <v>24</v>
      </c>
      <c r="D35" s="136" t="s">
        <v>36</v>
      </c>
      <c r="E35" s="136" t="s">
        <v>143</v>
      </c>
      <c r="F35" s="6" t="s">
        <v>70</v>
      </c>
      <c r="G35" s="137" t="s">
        <v>199</v>
      </c>
      <c r="H35" s="134">
        <f>28+8+5</f>
        <v>41</v>
      </c>
      <c r="I35" s="90">
        <f t="shared" si="0"/>
        <v>41</v>
      </c>
      <c r="J35" s="90">
        <v>1</v>
      </c>
    </row>
    <row r="36" spans="3:10" ht="58.5" customHeight="1">
      <c r="C36" s="135">
        <v>25</v>
      </c>
      <c r="D36" s="136" t="s">
        <v>36</v>
      </c>
      <c r="E36" s="136" t="s">
        <v>143</v>
      </c>
      <c r="F36" s="6" t="s">
        <v>201</v>
      </c>
      <c r="G36" s="137" t="s">
        <v>199</v>
      </c>
      <c r="H36" s="134">
        <f>28+6+4</f>
        <v>38</v>
      </c>
      <c r="I36" s="90">
        <f t="shared" si="0"/>
        <v>38</v>
      </c>
      <c r="J36" s="90">
        <v>1</v>
      </c>
    </row>
    <row r="37" spans="3:10" ht="87" customHeight="1">
      <c r="C37" s="135">
        <v>26</v>
      </c>
      <c r="D37" s="136" t="s">
        <v>36</v>
      </c>
      <c r="E37" s="136" t="s">
        <v>144</v>
      </c>
      <c r="F37" s="6" t="s">
        <v>71</v>
      </c>
      <c r="G37" s="137" t="s">
        <v>200</v>
      </c>
      <c r="H37" s="134">
        <f>5+6+2</f>
        <v>13</v>
      </c>
      <c r="I37" s="90">
        <f t="shared" si="0"/>
        <v>13</v>
      </c>
      <c r="J37" s="90">
        <v>1</v>
      </c>
    </row>
    <row r="38" spans="3:10" ht="81.75" customHeight="1">
      <c r="C38" s="135">
        <v>27</v>
      </c>
      <c r="D38" s="136" t="s">
        <v>36</v>
      </c>
      <c r="E38" s="136" t="s">
        <v>143</v>
      </c>
      <c r="F38" s="6" t="s">
        <v>72</v>
      </c>
      <c r="G38" s="137" t="s">
        <v>199</v>
      </c>
      <c r="H38" s="134">
        <f>28+8+5</f>
        <v>41</v>
      </c>
      <c r="I38" s="90">
        <f t="shared" si="0"/>
        <v>41</v>
      </c>
      <c r="J38" s="90">
        <v>1</v>
      </c>
    </row>
    <row r="39" spans="3:10" ht="89.25" customHeight="1">
      <c r="C39" s="135">
        <v>28</v>
      </c>
      <c r="D39" s="136" t="s">
        <v>36</v>
      </c>
      <c r="E39" s="136" t="s">
        <v>143</v>
      </c>
      <c r="F39" s="6" t="s">
        <v>73</v>
      </c>
      <c r="G39" s="137" t="s">
        <v>199</v>
      </c>
      <c r="H39" s="134">
        <f>28+8+5</f>
        <v>41</v>
      </c>
      <c r="I39" s="90">
        <f t="shared" si="0"/>
        <v>41</v>
      </c>
      <c r="J39" s="90">
        <v>1</v>
      </c>
    </row>
    <row r="40" spans="3:10" ht="58.5" customHeight="1">
      <c r="C40" s="138" t="s">
        <v>214</v>
      </c>
      <c r="D40" s="139"/>
      <c r="E40" s="139"/>
      <c r="F40" s="139"/>
      <c r="G40" s="140"/>
      <c r="H40" s="141">
        <f>SUM(H33:H39)</f>
        <v>200</v>
      </c>
      <c r="I40" s="133">
        <f>SUM(I33:I39)</f>
        <v>200</v>
      </c>
      <c r="J40" s="133">
        <f>SUM(J33:J39)</f>
        <v>7</v>
      </c>
    </row>
    <row r="41" spans="3:10" ht="89.25" customHeight="1">
      <c r="C41" s="135">
        <v>29</v>
      </c>
      <c r="D41" s="136" t="s">
        <v>37</v>
      </c>
      <c r="E41" s="136" t="s">
        <v>146</v>
      </c>
      <c r="F41" s="6" t="s">
        <v>75</v>
      </c>
      <c r="G41" s="137" t="s">
        <v>200</v>
      </c>
      <c r="H41" s="134">
        <f>5+6+2</f>
        <v>13</v>
      </c>
      <c r="I41" s="90">
        <f t="shared" si="0"/>
        <v>13</v>
      </c>
      <c r="J41" s="90">
        <v>1</v>
      </c>
    </row>
    <row r="42" spans="3:10" ht="97.5" customHeight="1">
      <c r="C42" s="135">
        <v>30</v>
      </c>
      <c r="D42" s="136" t="s">
        <v>37</v>
      </c>
      <c r="E42" s="136" t="s">
        <v>203</v>
      </c>
      <c r="F42" s="6" t="s">
        <v>202</v>
      </c>
      <c r="G42" s="137" t="s">
        <v>200</v>
      </c>
      <c r="H42" s="134">
        <f>5+6+2</f>
        <v>13</v>
      </c>
      <c r="I42" s="90">
        <f t="shared" si="0"/>
        <v>13</v>
      </c>
      <c r="J42" s="90">
        <v>1</v>
      </c>
    </row>
    <row r="43" spans="3:10" ht="99" customHeight="1">
      <c r="C43" s="135">
        <v>31</v>
      </c>
      <c r="D43" s="136" t="s">
        <v>37</v>
      </c>
      <c r="E43" s="136" t="s">
        <v>147</v>
      </c>
      <c r="F43" s="6" t="s">
        <v>76</v>
      </c>
      <c r="G43" s="137" t="s">
        <v>200</v>
      </c>
      <c r="H43" s="134">
        <f>5+6+2</f>
        <v>13</v>
      </c>
      <c r="I43" s="90">
        <f t="shared" si="0"/>
        <v>13</v>
      </c>
      <c r="J43" s="90">
        <v>1</v>
      </c>
    </row>
    <row r="44" spans="3:10" ht="93" customHeight="1">
      <c r="C44" s="135">
        <v>32</v>
      </c>
      <c r="D44" s="136" t="s">
        <v>37</v>
      </c>
      <c r="E44" s="136" t="s">
        <v>148</v>
      </c>
      <c r="F44" s="6" t="s">
        <v>77</v>
      </c>
      <c r="G44" s="137" t="s">
        <v>200</v>
      </c>
      <c r="H44" s="134">
        <f>5+6+2</f>
        <v>13</v>
      </c>
      <c r="I44" s="90">
        <f t="shared" si="0"/>
        <v>13</v>
      </c>
      <c r="J44" s="90">
        <v>1</v>
      </c>
    </row>
    <row r="45" spans="3:10" ht="67.5" customHeight="1">
      <c r="C45" s="138" t="s">
        <v>215</v>
      </c>
      <c r="D45" s="139"/>
      <c r="E45" s="139"/>
      <c r="F45" s="139"/>
      <c r="G45" s="140"/>
      <c r="H45" s="141">
        <f>SUM(H41:H44)</f>
        <v>52</v>
      </c>
      <c r="I45" s="133">
        <f t="shared" si="0"/>
        <v>52</v>
      </c>
      <c r="J45" s="133">
        <f>SUM(J41:J44)</f>
        <v>4</v>
      </c>
    </row>
    <row r="46" spans="3:10" ht="87.75" customHeight="1">
      <c r="C46" s="135">
        <v>33</v>
      </c>
      <c r="D46" s="136" t="s">
        <v>38</v>
      </c>
      <c r="E46" s="136" t="s">
        <v>149</v>
      </c>
      <c r="F46" s="6" t="s">
        <v>78</v>
      </c>
      <c r="G46" s="137" t="s">
        <v>200</v>
      </c>
      <c r="H46" s="134">
        <f>5+6+4</f>
        <v>15</v>
      </c>
      <c r="I46" s="90">
        <f t="shared" si="0"/>
        <v>15</v>
      </c>
      <c r="J46" s="90">
        <v>1</v>
      </c>
    </row>
    <row r="47" spans="3:10" ht="51.75" customHeight="1">
      <c r="C47" s="138" t="s">
        <v>216</v>
      </c>
      <c r="D47" s="139"/>
      <c r="E47" s="139"/>
      <c r="F47" s="139"/>
      <c r="G47" s="140"/>
      <c r="H47" s="141">
        <f>SUM(H46)</f>
        <v>15</v>
      </c>
      <c r="I47" s="133">
        <f>SUM(I46)</f>
        <v>15</v>
      </c>
      <c r="J47" s="133">
        <f>SUM(J46)</f>
        <v>1</v>
      </c>
    </row>
    <row r="48" spans="3:10" ht="81" customHeight="1">
      <c r="C48" s="135">
        <v>34</v>
      </c>
      <c r="D48" s="136" t="s">
        <v>39</v>
      </c>
      <c r="E48" s="136" t="s">
        <v>150</v>
      </c>
      <c r="F48" s="6" t="s">
        <v>79</v>
      </c>
      <c r="G48" s="137" t="s">
        <v>200</v>
      </c>
      <c r="H48" s="134">
        <f>5+6+2</f>
        <v>13</v>
      </c>
      <c r="I48" s="90">
        <f t="shared" si="0"/>
        <v>13</v>
      </c>
      <c r="J48" s="90">
        <v>1</v>
      </c>
    </row>
    <row r="49" spans="3:10" ht="79.5" customHeight="1">
      <c r="C49" s="135">
        <v>35</v>
      </c>
      <c r="D49" s="136" t="s">
        <v>39</v>
      </c>
      <c r="E49" s="136" t="s">
        <v>151</v>
      </c>
      <c r="F49" s="6" t="s">
        <v>80</v>
      </c>
      <c r="G49" s="137" t="s">
        <v>200</v>
      </c>
      <c r="H49" s="134">
        <f>5+6+2</f>
        <v>13</v>
      </c>
      <c r="I49" s="90">
        <f t="shared" si="0"/>
        <v>13</v>
      </c>
      <c r="J49" s="90">
        <v>1</v>
      </c>
    </row>
    <row r="50" spans="3:10" ht="76.5" customHeight="1">
      <c r="C50" s="135">
        <v>36</v>
      </c>
      <c r="D50" s="136" t="s">
        <v>39</v>
      </c>
      <c r="E50" s="136" t="s">
        <v>152</v>
      </c>
      <c r="F50" s="6" t="s">
        <v>81</v>
      </c>
      <c r="G50" s="137" t="s">
        <v>200</v>
      </c>
      <c r="H50" s="134">
        <f>5+6+2</f>
        <v>13</v>
      </c>
      <c r="I50" s="90">
        <f t="shared" si="0"/>
        <v>13</v>
      </c>
      <c r="J50" s="90">
        <v>1</v>
      </c>
    </row>
    <row r="51" spans="3:10" ht="76.5" customHeight="1">
      <c r="C51" s="135">
        <v>37</v>
      </c>
      <c r="D51" s="136" t="s">
        <v>39</v>
      </c>
      <c r="E51" s="136" t="s">
        <v>153</v>
      </c>
      <c r="F51" s="6" t="s">
        <v>82</v>
      </c>
      <c r="G51" s="137" t="s">
        <v>200</v>
      </c>
      <c r="H51" s="134">
        <f>5+6+2</f>
        <v>13</v>
      </c>
      <c r="I51" s="90">
        <f t="shared" si="0"/>
        <v>13</v>
      </c>
      <c r="J51" s="90">
        <v>1</v>
      </c>
    </row>
    <row r="52" spans="3:10" ht="62.25" customHeight="1">
      <c r="C52" s="138" t="s">
        <v>217</v>
      </c>
      <c r="D52" s="139"/>
      <c r="E52" s="139"/>
      <c r="F52" s="139"/>
      <c r="G52" s="140"/>
      <c r="H52" s="141">
        <f>SUM(H48:H51)</f>
        <v>52</v>
      </c>
      <c r="I52" s="133">
        <f t="shared" si="0"/>
        <v>52</v>
      </c>
      <c r="J52" s="133">
        <f>SUM(J48:J51)</f>
        <v>4</v>
      </c>
    </row>
    <row r="53" spans="3:10" ht="110.25" customHeight="1">
      <c r="C53" s="135">
        <v>38</v>
      </c>
      <c r="D53" s="136" t="s">
        <v>41</v>
      </c>
      <c r="E53" s="136" t="s">
        <v>155</v>
      </c>
      <c r="F53" s="6" t="s">
        <v>84</v>
      </c>
      <c r="G53" s="137" t="s">
        <v>200</v>
      </c>
      <c r="H53" s="134">
        <f>5+6+2</f>
        <v>13</v>
      </c>
      <c r="I53" s="90">
        <f t="shared" si="0"/>
        <v>13</v>
      </c>
      <c r="J53" s="90">
        <v>1</v>
      </c>
    </row>
    <row r="54" spans="3:10" ht="93.75" customHeight="1">
      <c r="C54" s="135">
        <v>39</v>
      </c>
      <c r="D54" s="136" t="s">
        <v>41</v>
      </c>
      <c r="E54" s="136" t="s">
        <v>156</v>
      </c>
      <c r="F54" s="6" t="s">
        <v>85</v>
      </c>
      <c r="G54" s="137" t="s">
        <v>200</v>
      </c>
      <c r="H54" s="134">
        <f>5+6+2</f>
        <v>13</v>
      </c>
      <c r="I54" s="90">
        <f t="shared" si="0"/>
        <v>13</v>
      </c>
      <c r="J54" s="90">
        <v>1</v>
      </c>
    </row>
    <row r="55" spans="3:10" ht="89.25" customHeight="1">
      <c r="C55" s="135">
        <v>40</v>
      </c>
      <c r="D55" s="136" t="s">
        <v>41</v>
      </c>
      <c r="E55" s="136" t="s">
        <v>157</v>
      </c>
      <c r="F55" s="6" t="s">
        <v>86</v>
      </c>
      <c r="G55" s="137" t="s">
        <v>200</v>
      </c>
      <c r="H55" s="134">
        <f>5+6+2</f>
        <v>13</v>
      </c>
      <c r="I55" s="90">
        <f t="shared" si="0"/>
        <v>13</v>
      </c>
      <c r="J55" s="90">
        <v>1</v>
      </c>
    </row>
    <row r="56" spans="3:10" ht="95.25" customHeight="1">
      <c r="C56" s="135">
        <v>41</v>
      </c>
      <c r="D56" s="136" t="s">
        <v>41</v>
      </c>
      <c r="E56" s="136" t="s">
        <v>158</v>
      </c>
      <c r="F56" s="6" t="s">
        <v>87</v>
      </c>
      <c r="G56" s="137" t="s">
        <v>200</v>
      </c>
      <c r="H56" s="134">
        <f>5+6+2</f>
        <v>13</v>
      </c>
      <c r="I56" s="90">
        <f t="shared" si="0"/>
        <v>13</v>
      </c>
      <c r="J56" s="90">
        <v>1</v>
      </c>
    </row>
    <row r="57" spans="3:10" ht="108.75" customHeight="1">
      <c r="C57" s="135">
        <v>42</v>
      </c>
      <c r="D57" s="136" t="s">
        <v>41</v>
      </c>
      <c r="E57" s="136" t="s">
        <v>159</v>
      </c>
      <c r="F57" s="6" t="s">
        <v>88</v>
      </c>
      <c r="G57" s="137" t="s">
        <v>200</v>
      </c>
      <c r="H57" s="134">
        <f>5+6+2</f>
        <v>13</v>
      </c>
      <c r="I57" s="90">
        <f t="shared" si="0"/>
        <v>13</v>
      </c>
      <c r="J57" s="90">
        <v>1</v>
      </c>
    </row>
    <row r="58" spans="3:10" ht="81.75" customHeight="1">
      <c r="C58" s="135">
        <v>43</v>
      </c>
      <c r="D58" s="136" t="s">
        <v>41</v>
      </c>
      <c r="E58" s="136" t="s">
        <v>160</v>
      </c>
      <c r="F58" s="6" t="s">
        <v>89</v>
      </c>
      <c r="G58" s="137" t="s">
        <v>200</v>
      </c>
      <c r="H58" s="134">
        <f>5+6+2</f>
        <v>13</v>
      </c>
      <c r="I58" s="90">
        <f t="shared" si="0"/>
        <v>13</v>
      </c>
      <c r="J58" s="90">
        <v>1</v>
      </c>
    </row>
    <row r="59" spans="3:10" ht="99" customHeight="1">
      <c r="C59" s="135">
        <v>44</v>
      </c>
      <c r="D59" s="136" t="s">
        <v>41</v>
      </c>
      <c r="E59" s="136" t="s">
        <v>161</v>
      </c>
      <c r="F59" s="6" t="s">
        <v>90</v>
      </c>
      <c r="G59" s="137" t="s">
        <v>200</v>
      </c>
      <c r="H59" s="134">
        <f>5+6+2</f>
        <v>13</v>
      </c>
      <c r="I59" s="90">
        <f t="shared" si="0"/>
        <v>13</v>
      </c>
      <c r="J59" s="90">
        <v>1</v>
      </c>
    </row>
    <row r="60" spans="3:10" ht="90" customHeight="1">
      <c r="C60" s="135">
        <v>45</v>
      </c>
      <c r="D60" s="136" t="s">
        <v>41</v>
      </c>
      <c r="E60" s="136" t="s">
        <v>162</v>
      </c>
      <c r="F60" s="6" t="s">
        <v>91</v>
      </c>
      <c r="G60" s="137" t="s">
        <v>200</v>
      </c>
      <c r="H60" s="134">
        <f>5+6+2</f>
        <v>13</v>
      </c>
      <c r="I60" s="90">
        <f t="shared" si="0"/>
        <v>13</v>
      </c>
      <c r="J60" s="90">
        <v>1</v>
      </c>
    </row>
    <row r="61" spans="3:10" ht="105" customHeight="1">
      <c r="C61" s="135">
        <v>46</v>
      </c>
      <c r="D61" s="136" t="s">
        <v>41</v>
      </c>
      <c r="E61" s="136" t="s">
        <v>163</v>
      </c>
      <c r="F61" s="6" t="s">
        <v>92</v>
      </c>
      <c r="G61" s="137" t="s">
        <v>200</v>
      </c>
      <c r="H61" s="134">
        <f>5+6+2</f>
        <v>13</v>
      </c>
      <c r="I61" s="90">
        <f t="shared" si="0"/>
        <v>13</v>
      </c>
      <c r="J61" s="90">
        <v>1</v>
      </c>
    </row>
    <row r="62" spans="3:10" ht="87.75" customHeight="1">
      <c r="C62" s="135">
        <v>47</v>
      </c>
      <c r="D62" s="136" t="s">
        <v>41</v>
      </c>
      <c r="E62" s="136" t="s">
        <v>164</v>
      </c>
      <c r="F62" s="6" t="s">
        <v>93</v>
      </c>
      <c r="G62" s="137" t="s">
        <v>200</v>
      </c>
      <c r="H62" s="134">
        <f>5+6+2</f>
        <v>13</v>
      </c>
      <c r="I62" s="90">
        <f t="shared" si="0"/>
        <v>13</v>
      </c>
      <c r="J62" s="90">
        <v>1</v>
      </c>
    </row>
    <row r="63" spans="3:10" ht="73.5" customHeight="1">
      <c r="C63" s="138" t="s">
        <v>219</v>
      </c>
      <c r="D63" s="139"/>
      <c r="E63" s="139"/>
      <c r="F63" s="139"/>
      <c r="G63" s="140"/>
      <c r="H63" s="141">
        <f>SUM(H53:H62)</f>
        <v>130</v>
      </c>
      <c r="I63" s="133">
        <f t="shared" si="0"/>
        <v>130</v>
      </c>
      <c r="J63" s="133">
        <f>SUM(J53:J62)</f>
        <v>10</v>
      </c>
    </row>
    <row r="64" spans="3:10" ht="52.5" customHeight="1">
      <c r="C64" s="135">
        <v>48</v>
      </c>
      <c r="D64" s="136" t="s">
        <v>40</v>
      </c>
      <c r="E64" s="136" t="s">
        <v>165</v>
      </c>
      <c r="F64" s="6" t="s">
        <v>94</v>
      </c>
      <c r="G64" s="137" t="s">
        <v>200</v>
      </c>
      <c r="H64" s="134">
        <f>5+6+2</f>
        <v>13</v>
      </c>
      <c r="I64" s="90">
        <f t="shared" si="0"/>
        <v>13</v>
      </c>
      <c r="J64" s="90">
        <v>1</v>
      </c>
    </row>
    <row r="65" spans="3:10" ht="57" customHeight="1">
      <c r="C65" s="135">
        <v>49</v>
      </c>
      <c r="D65" s="136" t="s">
        <v>40</v>
      </c>
      <c r="E65" s="136" t="s">
        <v>166</v>
      </c>
      <c r="F65" s="6" t="s">
        <v>95</v>
      </c>
      <c r="G65" s="137" t="s">
        <v>200</v>
      </c>
      <c r="H65" s="134">
        <f>5+6+2</f>
        <v>13</v>
      </c>
      <c r="I65" s="90">
        <f t="shared" si="0"/>
        <v>13</v>
      </c>
      <c r="J65" s="90">
        <v>1</v>
      </c>
    </row>
    <row r="66" spans="3:10" ht="58.5" customHeight="1">
      <c r="C66" s="135">
        <v>50</v>
      </c>
      <c r="D66" s="136" t="s">
        <v>40</v>
      </c>
      <c r="E66" s="136" t="s">
        <v>167</v>
      </c>
      <c r="F66" s="6" t="s">
        <v>96</v>
      </c>
      <c r="G66" s="137" t="s">
        <v>200</v>
      </c>
      <c r="H66" s="134">
        <f>5+6+2</f>
        <v>13</v>
      </c>
      <c r="I66" s="90">
        <f t="shared" si="0"/>
        <v>13</v>
      </c>
      <c r="J66" s="90">
        <v>1</v>
      </c>
    </row>
    <row r="67" spans="3:10" ht="58.5" customHeight="1">
      <c r="C67" s="135">
        <v>51</v>
      </c>
      <c r="D67" s="136" t="s">
        <v>40</v>
      </c>
      <c r="E67" s="136" t="s">
        <v>154</v>
      </c>
      <c r="F67" s="6" t="s">
        <v>83</v>
      </c>
      <c r="G67" s="137" t="s">
        <v>200</v>
      </c>
      <c r="H67" s="134">
        <f>5+6+2</f>
        <v>13</v>
      </c>
      <c r="I67" s="90">
        <f>H67</f>
        <v>13</v>
      </c>
      <c r="J67" s="90">
        <v>1</v>
      </c>
    </row>
    <row r="68" spans="3:10" ht="58.5" customHeight="1">
      <c r="C68" s="138" t="s">
        <v>218</v>
      </c>
      <c r="D68" s="139"/>
      <c r="E68" s="139"/>
      <c r="F68" s="139"/>
      <c r="G68" s="140"/>
      <c r="H68" s="141">
        <f>SUM(H64:H67)</f>
        <v>52</v>
      </c>
      <c r="I68" s="133">
        <f>H68</f>
        <v>52</v>
      </c>
      <c r="J68" s="133">
        <f>SUM(J64:J67)</f>
        <v>4</v>
      </c>
    </row>
    <row r="69" spans="3:10" ht="95.25" customHeight="1">
      <c r="C69" s="135">
        <v>52</v>
      </c>
      <c r="D69" s="136" t="s">
        <v>5</v>
      </c>
      <c r="E69" s="136" t="s">
        <v>168</v>
      </c>
      <c r="F69" s="6" t="s">
        <v>97</v>
      </c>
      <c r="G69" s="137" t="s">
        <v>199</v>
      </c>
      <c r="H69" s="134">
        <f>28+6+4</f>
        <v>38</v>
      </c>
      <c r="I69" s="90">
        <f t="shared" si="0"/>
        <v>38</v>
      </c>
      <c r="J69" s="90">
        <v>1</v>
      </c>
    </row>
    <row r="70" spans="3:10" ht="68.25" customHeight="1">
      <c r="C70" s="138" t="s">
        <v>220</v>
      </c>
      <c r="D70" s="139"/>
      <c r="E70" s="139"/>
      <c r="F70" s="139"/>
      <c r="G70" s="140"/>
      <c r="H70" s="141">
        <f>SUM(H69)</f>
        <v>38</v>
      </c>
      <c r="I70" s="133">
        <f>SUM(I69)</f>
        <v>38</v>
      </c>
      <c r="J70" s="133">
        <f>SUM(J69)</f>
        <v>1</v>
      </c>
    </row>
    <row r="71" spans="3:10" ht="99" customHeight="1">
      <c r="C71" s="135">
        <v>53</v>
      </c>
      <c r="D71" s="136" t="s">
        <v>8</v>
      </c>
      <c r="E71" s="136" t="s">
        <v>169</v>
      </c>
      <c r="F71" s="6" t="s">
        <v>98</v>
      </c>
      <c r="G71" s="137" t="s">
        <v>200</v>
      </c>
      <c r="H71" s="134">
        <f>5+6+2</f>
        <v>13</v>
      </c>
      <c r="I71" s="90">
        <f t="shared" si="0"/>
        <v>13</v>
      </c>
      <c r="J71" s="90">
        <v>1</v>
      </c>
    </row>
    <row r="72" spans="3:10" ht="69" customHeight="1">
      <c r="C72" s="138" t="s">
        <v>221</v>
      </c>
      <c r="D72" s="139"/>
      <c r="E72" s="139"/>
      <c r="F72" s="139"/>
      <c r="G72" s="140"/>
      <c r="H72" s="141">
        <f>SUM(H71)</f>
        <v>13</v>
      </c>
      <c r="I72" s="133">
        <f>SUM(I71)</f>
        <v>13</v>
      </c>
      <c r="J72" s="133">
        <f>SUM(J71)</f>
        <v>1</v>
      </c>
    </row>
    <row r="73" spans="3:10" ht="102" customHeight="1">
      <c r="C73" s="135">
        <v>54</v>
      </c>
      <c r="D73" s="136" t="s">
        <v>42</v>
      </c>
      <c r="E73" s="136" t="s">
        <v>170</v>
      </c>
      <c r="F73" s="6" t="s">
        <v>99</v>
      </c>
      <c r="G73" s="137" t="s">
        <v>200</v>
      </c>
      <c r="H73" s="134">
        <f>5+6+2</f>
        <v>13</v>
      </c>
      <c r="I73" s="90">
        <f t="shared" si="0"/>
        <v>13</v>
      </c>
      <c r="J73" s="90">
        <v>1</v>
      </c>
    </row>
    <row r="74" spans="3:10" ht="114.75" customHeight="1">
      <c r="C74" s="135">
        <v>55</v>
      </c>
      <c r="D74" s="136" t="s">
        <v>42</v>
      </c>
      <c r="E74" s="136" t="s">
        <v>171</v>
      </c>
      <c r="F74" s="6" t="s">
        <v>100</v>
      </c>
      <c r="G74" s="137" t="s">
        <v>200</v>
      </c>
      <c r="H74" s="137">
        <f>5+6+2</f>
        <v>13</v>
      </c>
      <c r="I74" s="90">
        <f t="shared" si="0"/>
        <v>13</v>
      </c>
      <c r="J74" s="90">
        <v>1</v>
      </c>
    </row>
    <row r="75" spans="3:10" ht="92.25" customHeight="1">
      <c r="C75" s="135">
        <v>56</v>
      </c>
      <c r="D75" s="136" t="s">
        <v>42</v>
      </c>
      <c r="E75" s="136" t="s">
        <v>172</v>
      </c>
      <c r="F75" s="6" t="s">
        <v>101</v>
      </c>
      <c r="G75" s="137" t="s">
        <v>200</v>
      </c>
      <c r="H75" s="137">
        <f>5+6+2</f>
        <v>13</v>
      </c>
      <c r="I75" s="90">
        <f t="shared" si="0"/>
        <v>13</v>
      </c>
      <c r="J75" s="90">
        <v>1</v>
      </c>
    </row>
    <row r="76" spans="3:10" ht="86.25" customHeight="1">
      <c r="C76" s="135">
        <v>57</v>
      </c>
      <c r="D76" s="136" t="s">
        <v>42</v>
      </c>
      <c r="E76" s="136" t="s">
        <v>173</v>
      </c>
      <c r="F76" s="6" t="s">
        <v>102</v>
      </c>
      <c r="G76" s="137" t="s">
        <v>200</v>
      </c>
      <c r="H76" s="134">
        <f>5+6+2</f>
        <v>13</v>
      </c>
      <c r="I76" s="90">
        <f t="shared" si="0"/>
        <v>13</v>
      </c>
      <c r="J76" s="90">
        <v>1</v>
      </c>
    </row>
    <row r="77" spans="3:10" ht="61.5" customHeight="1">
      <c r="C77" s="138" t="s">
        <v>222</v>
      </c>
      <c r="D77" s="139"/>
      <c r="E77" s="139"/>
      <c r="F77" s="139"/>
      <c r="G77" s="140"/>
      <c r="H77" s="141">
        <f>SUM(H73:H76)</f>
        <v>52</v>
      </c>
      <c r="I77" s="133">
        <f t="shared" si="0"/>
        <v>52</v>
      </c>
      <c r="J77" s="133">
        <f>SUM(J73:J76)</f>
        <v>4</v>
      </c>
    </row>
    <row r="78" spans="3:10" ht="91.5" customHeight="1">
      <c r="C78" s="135">
        <v>58</v>
      </c>
      <c r="D78" s="136" t="s">
        <v>43</v>
      </c>
      <c r="E78" s="136" t="s">
        <v>174</v>
      </c>
      <c r="F78" s="6" t="s">
        <v>103</v>
      </c>
      <c r="G78" s="137" t="s">
        <v>200</v>
      </c>
      <c r="H78" s="134">
        <f>5+6+2</f>
        <v>13</v>
      </c>
      <c r="I78" s="90">
        <f t="shared" si="0"/>
        <v>13</v>
      </c>
      <c r="J78" s="90">
        <v>1</v>
      </c>
    </row>
    <row r="79" spans="3:10" ht="92.25" customHeight="1">
      <c r="C79" s="135">
        <v>59</v>
      </c>
      <c r="D79" s="136" t="s">
        <v>43</v>
      </c>
      <c r="E79" s="136" t="s">
        <v>175</v>
      </c>
      <c r="F79" s="6" t="s">
        <v>104</v>
      </c>
      <c r="G79" s="137" t="s">
        <v>200</v>
      </c>
      <c r="H79" s="134">
        <f>5+6+2</f>
        <v>13</v>
      </c>
      <c r="I79" s="90">
        <f t="shared" si="0"/>
        <v>13</v>
      </c>
      <c r="J79" s="90">
        <v>1</v>
      </c>
    </row>
    <row r="80" spans="3:10" ht="92.25" customHeight="1">
      <c r="C80" s="135">
        <v>60</v>
      </c>
      <c r="D80" s="136" t="s">
        <v>43</v>
      </c>
      <c r="E80" s="136" t="s">
        <v>176</v>
      </c>
      <c r="F80" s="6" t="s">
        <v>105</v>
      </c>
      <c r="G80" s="137" t="s">
        <v>199</v>
      </c>
      <c r="H80" s="134">
        <f>28+6+4</f>
        <v>38</v>
      </c>
      <c r="I80" s="90">
        <f t="shared" si="0"/>
        <v>38</v>
      </c>
      <c r="J80" s="90">
        <v>1</v>
      </c>
    </row>
    <row r="81" spans="3:10" ht="81.75" customHeight="1">
      <c r="C81" s="135">
        <v>61</v>
      </c>
      <c r="D81" s="136" t="s">
        <v>43</v>
      </c>
      <c r="E81" s="136" t="s">
        <v>177</v>
      </c>
      <c r="F81" s="6" t="s">
        <v>106</v>
      </c>
      <c r="G81" s="137" t="s">
        <v>200</v>
      </c>
      <c r="H81" s="134">
        <f>5+6+2</f>
        <v>13</v>
      </c>
      <c r="I81" s="90">
        <f t="shared" si="0"/>
        <v>13</v>
      </c>
      <c r="J81" s="90">
        <v>1</v>
      </c>
    </row>
    <row r="82" spans="3:10" ht="93" customHeight="1">
      <c r="C82" s="135">
        <v>62</v>
      </c>
      <c r="D82" s="136" t="s">
        <v>43</v>
      </c>
      <c r="E82" s="136" t="s">
        <v>178</v>
      </c>
      <c r="F82" s="6" t="s">
        <v>107</v>
      </c>
      <c r="G82" s="137" t="s">
        <v>200</v>
      </c>
      <c r="H82" s="134">
        <f>5+6+2</f>
        <v>13</v>
      </c>
      <c r="I82" s="90">
        <f t="shared" si="0"/>
        <v>13</v>
      </c>
      <c r="J82" s="90">
        <v>1</v>
      </c>
    </row>
    <row r="83" spans="3:10" ht="90.75" customHeight="1">
      <c r="C83" s="135">
        <v>63</v>
      </c>
      <c r="D83" s="136" t="s">
        <v>43</v>
      </c>
      <c r="E83" s="136" t="s">
        <v>179</v>
      </c>
      <c r="F83" s="6" t="s">
        <v>108</v>
      </c>
      <c r="G83" s="137" t="s">
        <v>200</v>
      </c>
      <c r="H83" s="134">
        <f>5+6+2</f>
        <v>13</v>
      </c>
      <c r="I83" s="90">
        <f t="shared" si="0"/>
        <v>13</v>
      </c>
      <c r="J83" s="90">
        <v>1</v>
      </c>
    </row>
    <row r="84" spans="3:10" ht="99" customHeight="1">
      <c r="C84" s="135">
        <v>64</v>
      </c>
      <c r="D84" s="136" t="s">
        <v>43</v>
      </c>
      <c r="E84" s="136" t="s">
        <v>180</v>
      </c>
      <c r="F84" s="6" t="s">
        <v>109</v>
      </c>
      <c r="G84" s="137" t="s">
        <v>200</v>
      </c>
      <c r="H84" s="134">
        <f>5+6+2</f>
        <v>13</v>
      </c>
      <c r="I84" s="90">
        <f t="shared" si="0"/>
        <v>13</v>
      </c>
      <c r="J84" s="90">
        <v>1</v>
      </c>
    </row>
    <row r="85" spans="3:10" ht="60.75" customHeight="1">
      <c r="C85" s="138" t="s">
        <v>223</v>
      </c>
      <c r="D85" s="139"/>
      <c r="E85" s="139"/>
      <c r="F85" s="139"/>
      <c r="G85" s="140"/>
      <c r="H85" s="141">
        <f>SUM(H78:H84)</f>
        <v>116</v>
      </c>
      <c r="I85" s="133">
        <f t="shared" si="0"/>
        <v>116</v>
      </c>
      <c r="J85" s="133">
        <f>SUM(J78:J84)</f>
        <v>7</v>
      </c>
    </row>
    <row r="86" spans="3:10" ht="84" customHeight="1">
      <c r="C86" s="135">
        <v>65</v>
      </c>
      <c r="D86" s="136" t="s">
        <v>4</v>
      </c>
      <c r="E86" s="136" t="s">
        <v>10</v>
      </c>
      <c r="F86" s="6" t="s">
        <v>111</v>
      </c>
      <c r="G86" s="137" t="s">
        <v>200</v>
      </c>
      <c r="H86" s="134">
        <f>5+2+2</f>
        <v>9</v>
      </c>
      <c r="I86" s="90">
        <f t="shared" ref="I86:I107" si="1">H86</f>
        <v>9</v>
      </c>
      <c r="J86" s="90">
        <v>1</v>
      </c>
    </row>
    <row r="87" spans="3:10" ht="61.5" customHeight="1">
      <c r="C87" s="138" t="s">
        <v>224</v>
      </c>
      <c r="D87" s="139"/>
      <c r="E87" s="139"/>
      <c r="F87" s="139"/>
      <c r="G87" s="140"/>
      <c r="H87" s="141">
        <f>SUM(H86)</f>
        <v>9</v>
      </c>
      <c r="I87" s="133">
        <f>SUM(I86)</f>
        <v>9</v>
      </c>
      <c r="J87" s="133">
        <f>SUM(J86)</f>
        <v>1</v>
      </c>
    </row>
    <row r="88" spans="3:10" ht="119.25" customHeight="1">
      <c r="C88" s="135">
        <v>66</v>
      </c>
      <c r="D88" s="136" t="s">
        <v>44</v>
      </c>
      <c r="E88" s="136" t="s">
        <v>182</v>
      </c>
      <c r="F88" s="6" t="s">
        <v>112</v>
      </c>
      <c r="G88" s="137" t="s">
        <v>200</v>
      </c>
      <c r="H88" s="134">
        <f>5+6+4</f>
        <v>15</v>
      </c>
      <c r="I88" s="90">
        <f t="shared" si="1"/>
        <v>15</v>
      </c>
      <c r="J88" s="90">
        <v>1</v>
      </c>
    </row>
    <row r="89" spans="3:10" ht="98.25" customHeight="1">
      <c r="C89" s="135">
        <v>67</v>
      </c>
      <c r="D89" s="136" t="s">
        <v>44</v>
      </c>
      <c r="E89" s="136" t="s">
        <v>183</v>
      </c>
      <c r="F89" s="6" t="s">
        <v>113</v>
      </c>
      <c r="G89" s="137" t="s">
        <v>199</v>
      </c>
      <c r="H89" s="134">
        <f>28+6+2</f>
        <v>36</v>
      </c>
      <c r="I89" s="90">
        <f t="shared" si="1"/>
        <v>36</v>
      </c>
      <c r="J89" s="90">
        <v>1</v>
      </c>
    </row>
    <row r="90" spans="3:10" ht="64.5" customHeight="1">
      <c r="C90" s="138" t="s">
        <v>225</v>
      </c>
      <c r="D90" s="139"/>
      <c r="E90" s="139"/>
      <c r="F90" s="139"/>
      <c r="G90" s="140"/>
      <c r="H90" s="141">
        <f>SUM(H88:H89)</f>
        <v>51</v>
      </c>
      <c r="I90" s="133">
        <f>SUM(I88:I89)</f>
        <v>51</v>
      </c>
      <c r="J90" s="133">
        <f>SUM(J88:J89)</f>
        <v>2</v>
      </c>
    </row>
    <row r="91" spans="3:10" ht="102.75" customHeight="1">
      <c r="C91" s="135">
        <v>68</v>
      </c>
      <c r="D91" s="136" t="s">
        <v>46</v>
      </c>
      <c r="E91" s="136" t="s">
        <v>185</v>
      </c>
      <c r="F91" s="6" t="s">
        <v>115</v>
      </c>
      <c r="G91" s="137" t="s">
        <v>200</v>
      </c>
      <c r="H91" s="134">
        <f>5+6+2</f>
        <v>13</v>
      </c>
      <c r="I91" s="90">
        <f t="shared" si="1"/>
        <v>13</v>
      </c>
      <c r="J91" s="90">
        <v>1</v>
      </c>
    </row>
    <row r="92" spans="3:10" ht="98.25" customHeight="1">
      <c r="C92" s="135">
        <v>69</v>
      </c>
      <c r="D92" s="136" t="s">
        <v>46</v>
      </c>
      <c r="E92" s="136" t="s">
        <v>186</v>
      </c>
      <c r="F92" s="6" t="s">
        <v>116</v>
      </c>
      <c r="G92" s="137" t="s">
        <v>200</v>
      </c>
      <c r="H92" s="134">
        <f>5+6+2</f>
        <v>13</v>
      </c>
      <c r="I92" s="90">
        <f t="shared" si="1"/>
        <v>13</v>
      </c>
      <c r="J92" s="90">
        <v>1</v>
      </c>
    </row>
    <row r="93" spans="3:10" ht="82.5" customHeight="1">
      <c r="C93" s="135">
        <v>70</v>
      </c>
      <c r="D93" s="136" t="s">
        <v>46</v>
      </c>
      <c r="E93" s="136" t="s">
        <v>187</v>
      </c>
      <c r="F93" s="6" t="s">
        <v>117</v>
      </c>
      <c r="G93" s="137" t="s">
        <v>200</v>
      </c>
      <c r="H93" s="134">
        <f>5+6+2</f>
        <v>13</v>
      </c>
      <c r="I93" s="90">
        <f t="shared" si="1"/>
        <v>13</v>
      </c>
      <c r="J93" s="90">
        <v>1</v>
      </c>
    </row>
    <row r="94" spans="3:10" ht="90.75" customHeight="1">
      <c r="C94" s="135">
        <v>71</v>
      </c>
      <c r="D94" s="136" t="s">
        <v>46</v>
      </c>
      <c r="E94" s="136" t="s">
        <v>188</v>
      </c>
      <c r="F94" s="6" t="s">
        <v>118</v>
      </c>
      <c r="G94" s="137" t="s">
        <v>200</v>
      </c>
      <c r="H94" s="134">
        <f>5+6+2</f>
        <v>13</v>
      </c>
      <c r="I94" s="90">
        <f t="shared" si="1"/>
        <v>13</v>
      </c>
      <c r="J94" s="90">
        <v>1</v>
      </c>
    </row>
    <row r="95" spans="3:10" ht="113.25" customHeight="1">
      <c r="C95" s="135">
        <v>72</v>
      </c>
      <c r="D95" s="136" t="s">
        <v>46</v>
      </c>
      <c r="E95" s="136" t="s">
        <v>189</v>
      </c>
      <c r="F95" s="6" t="s">
        <v>119</v>
      </c>
      <c r="G95" s="137" t="s">
        <v>200</v>
      </c>
      <c r="H95" s="134">
        <f>5+6+2</f>
        <v>13</v>
      </c>
      <c r="I95" s="90">
        <f t="shared" si="1"/>
        <v>13</v>
      </c>
      <c r="J95" s="90">
        <v>1</v>
      </c>
    </row>
    <row r="96" spans="3:10" ht="95.25" customHeight="1">
      <c r="C96" s="135">
        <v>73</v>
      </c>
      <c r="D96" s="136" t="s">
        <v>46</v>
      </c>
      <c r="E96" s="136" t="s">
        <v>190</v>
      </c>
      <c r="F96" s="6" t="s">
        <v>120</v>
      </c>
      <c r="G96" s="137" t="s">
        <v>200</v>
      </c>
      <c r="H96" s="134">
        <f>5+6+4</f>
        <v>15</v>
      </c>
      <c r="I96" s="90">
        <f t="shared" si="1"/>
        <v>15</v>
      </c>
      <c r="J96" s="90">
        <v>1</v>
      </c>
    </row>
    <row r="97" spans="3:10" ht="59.25" customHeight="1">
      <c r="C97" s="138" t="s">
        <v>226</v>
      </c>
      <c r="D97" s="139"/>
      <c r="E97" s="139"/>
      <c r="F97" s="139"/>
      <c r="G97" s="140"/>
      <c r="H97" s="141">
        <f>SUM(H91:H96)</f>
        <v>80</v>
      </c>
      <c r="I97" s="133">
        <f t="shared" si="1"/>
        <v>80</v>
      </c>
      <c r="J97" s="133">
        <f>SUM(J91:J96)</f>
        <v>6</v>
      </c>
    </row>
    <row r="98" spans="3:10" ht="96.75" customHeight="1">
      <c r="C98" s="135">
        <v>74</v>
      </c>
      <c r="D98" s="136" t="s">
        <v>47</v>
      </c>
      <c r="E98" s="136" t="s">
        <v>191</v>
      </c>
      <c r="F98" s="6" t="s">
        <v>121</v>
      </c>
      <c r="G98" s="137" t="s">
        <v>200</v>
      </c>
      <c r="H98" s="134">
        <f>5+6+2</f>
        <v>13</v>
      </c>
      <c r="I98" s="90">
        <f t="shared" si="1"/>
        <v>13</v>
      </c>
      <c r="J98" s="90">
        <v>1</v>
      </c>
    </row>
    <row r="99" spans="3:10" ht="57" customHeight="1">
      <c r="C99" s="138" t="s">
        <v>227</v>
      </c>
      <c r="D99" s="139"/>
      <c r="E99" s="139"/>
      <c r="F99" s="139"/>
      <c r="G99" s="140"/>
      <c r="H99" s="141">
        <f>SUM(H98)</f>
        <v>13</v>
      </c>
      <c r="I99" s="133">
        <f>SUM(I98)</f>
        <v>13</v>
      </c>
      <c r="J99" s="133">
        <f>SUM(J98)</f>
        <v>1</v>
      </c>
    </row>
    <row r="100" spans="3:10" ht="120" customHeight="1">
      <c r="C100" s="135">
        <v>75</v>
      </c>
      <c r="D100" s="136" t="s">
        <v>2</v>
      </c>
      <c r="E100" s="136" t="s">
        <v>192</v>
      </c>
      <c r="F100" s="6" t="s">
        <v>122</v>
      </c>
      <c r="G100" s="137" t="s">
        <v>200</v>
      </c>
      <c r="H100" s="134">
        <f>5+6+2</f>
        <v>13</v>
      </c>
      <c r="I100" s="90">
        <f t="shared" si="1"/>
        <v>13</v>
      </c>
      <c r="J100" s="90">
        <v>1</v>
      </c>
    </row>
    <row r="101" spans="3:10" ht="113.25" customHeight="1">
      <c r="C101" s="135">
        <v>76</v>
      </c>
      <c r="D101" s="136" t="s">
        <v>2</v>
      </c>
      <c r="E101" s="136" t="s">
        <v>193</v>
      </c>
      <c r="F101" s="6" t="s">
        <v>123</v>
      </c>
      <c r="G101" s="137" t="s">
        <v>200</v>
      </c>
      <c r="H101" s="134">
        <f>5+6+2</f>
        <v>13</v>
      </c>
      <c r="I101" s="90">
        <f t="shared" si="1"/>
        <v>13</v>
      </c>
      <c r="J101" s="90">
        <v>1</v>
      </c>
    </row>
    <row r="102" spans="3:10" ht="102.75" customHeight="1">
      <c r="C102" s="135">
        <v>77</v>
      </c>
      <c r="D102" s="136" t="s">
        <v>2</v>
      </c>
      <c r="E102" s="136" t="s">
        <v>194</v>
      </c>
      <c r="F102" s="6" t="s">
        <v>124</v>
      </c>
      <c r="G102" s="137" t="s">
        <v>200</v>
      </c>
      <c r="H102" s="134">
        <f>5+6+2</f>
        <v>13</v>
      </c>
      <c r="I102" s="90">
        <f t="shared" si="1"/>
        <v>13</v>
      </c>
      <c r="J102" s="90">
        <v>1</v>
      </c>
    </row>
    <row r="103" spans="3:10" ht="78" customHeight="1">
      <c r="C103" s="135">
        <v>78</v>
      </c>
      <c r="D103" s="136" t="s">
        <v>2</v>
      </c>
      <c r="E103" s="136" t="s">
        <v>195</v>
      </c>
      <c r="F103" s="6" t="s">
        <v>125</v>
      </c>
      <c r="G103" s="137" t="s">
        <v>200</v>
      </c>
      <c r="H103" s="134">
        <f>5+6+4</f>
        <v>15</v>
      </c>
      <c r="I103" s="90">
        <f t="shared" si="1"/>
        <v>15</v>
      </c>
      <c r="J103" s="90">
        <v>1</v>
      </c>
    </row>
    <row r="104" spans="3:10" ht="88.5" customHeight="1">
      <c r="C104" s="135">
        <v>79</v>
      </c>
      <c r="D104" s="136" t="s">
        <v>2</v>
      </c>
      <c r="E104" s="136" t="s">
        <v>196</v>
      </c>
      <c r="F104" s="6" t="s">
        <v>126</v>
      </c>
      <c r="G104" s="137" t="s">
        <v>199</v>
      </c>
      <c r="H104" s="134">
        <f>28+6+4</f>
        <v>38</v>
      </c>
      <c r="I104" s="90">
        <f t="shared" si="1"/>
        <v>38</v>
      </c>
      <c r="J104" s="90">
        <v>1</v>
      </c>
    </row>
    <row r="105" spans="3:10" ht="48" customHeight="1">
      <c r="C105" s="138" t="s">
        <v>228</v>
      </c>
      <c r="D105" s="139"/>
      <c r="E105" s="139"/>
      <c r="F105" s="139"/>
      <c r="G105" s="140"/>
      <c r="H105" s="141">
        <f>SUM(H100:H104)</f>
        <v>92</v>
      </c>
      <c r="I105" s="133">
        <f>SUM(I100:I104)</f>
        <v>92</v>
      </c>
      <c r="J105" s="133">
        <f>SUM(J100:J104)</f>
        <v>5</v>
      </c>
    </row>
    <row r="106" spans="3:10" ht="69" customHeight="1">
      <c r="C106" s="130" t="s">
        <v>229</v>
      </c>
      <c r="D106" s="131"/>
      <c r="E106" s="131"/>
      <c r="F106" s="131"/>
      <c r="G106" s="131"/>
      <c r="H106" s="131"/>
      <c r="I106" s="131"/>
      <c r="J106" s="132"/>
    </row>
    <row r="107" spans="3:10" ht="84.75" customHeight="1">
      <c r="C107" s="135">
        <v>80</v>
      </c>
      <c r="D107" s="136" t="s">
        <v>7</v>
      </c>
      <c r="E107" s="136" t="s">
        <v>197</v>
      </c>
      <c r="F107" s="6" t="s">
        <v>127</v>
      </c>
      <c r="G107" s="137" t="s">
        <v>200</v>
      </c>
      <c r="H107" s="134">
        <f>5+6+2</f>
        <v>13</v>
      </c>
      <c r="I107" s="90">
        <f t="shared" si="1"/>
        <v>13</v>
      </c>
      <c r="J107" s="90">
        <v>1</v>
      </c>
    </row>
    <row r="108" spans="3:10" ht="55.5" customHeight="1">
      <c r="C108" s="150">
        <v>81</v>
      </c>
      <c r="D108" s="151" t="s">
        <v>4</v>
      </c>
      <c r="E108" s="151" t="s">
        <v>9</v>
      </c>
      <c r="F108" s="95" t="s">
        <v>128</v>
      </c>
      <c r="G108" s="152" t="s">
        <v>200</v>
      </c>
      <c r="H108" s="152">
        <f>5+2+2</f>
        <v>9</v>
      </c>
      <c r="I108" s="94">
        <f>H108</f>
        <v>9</v>
      </c>
      <c r="J108" s="94">
        <v>1</v>
      </c>
    </row>
    <row r="109" spans="3:10" ht="30" customHeight="1">
      <c r="C109" s="96"/>
      <c r="D109" s="153"/>
      <c r="E109" s="96"/>
      <c r="F109" s="96"/>
      <c r="G109" s="154"/>
      <c r="H109" s="155"/>
      <c r="I109" s="153"/>
      <c r="J109" s="96"/>
    </row>
    <row r="110" spans="3:10" ht="83.25" customHeight="1">
      <c r="C110" s="135">
        <v>82</v>
      </c>
      <c r="D110" s="136" t="s">
        <v>45</v>
      </c>
      <c r="E110" s="136" t="s">
        <v>184</v>
      </c>
      <c r="F110" s="6" t="s">
        <v>114</v>
      </c>
      <c r="G110" s="137" t="s">
        <v>199</v>
      </c>
      <c r="H110" s="134">
        <f>28+6+4</f>
        <v>38</v>
      </c>
      <c r="I110" s="90">
        <f>H110</f>
        <v>38</v>
      </c>
      <c r="J110" s="90">
        <v>1</v>
      </c>
    </row>
    <row r="111" spans="3:10" ht="90" customHeight="1">
      <c r="C111" s="135">
        <v>83</v>
      </c>
      <c r="D111" s="136" t="s">
        <v>1</v>
      </c>
      <c r="E111" s="136" t="s">
        <v>181</v>
      </c>
      <c r="F111" s="6" t="s">
        <v>110</v>
      </c>
      <c r="G111" s="137" t="s">
        <v>200</v>
      </c>
      <c r="H111" s="134">
        <f>5+6+2</f>
        <v>13</v>
      </c>
      <c r="I111" s="90">
        <f>H111</f>
        <v>13</v>
      </c>
      <c r="J111" s="90">
        <v>1</v>
      </c>
    </row>
    <row r="112" spans="3:10" ht="65.25" customHeight="1">
      <c r="C112" s="156" t="s">
        <v>230</v>
      </c>
      <c r="D112" s="157"/>
      <c r="E112" s="157"/>
      <c r="F112" s="157"/>
      <c r="G112" s="158"/>
      <c r="H112" s="148" t="s">
        <v>204</v>
      </c>
      <c r="I112" s="92" t="s">
        <v>205</v>
      </c>
      <c r="J112" s="92" t="s">
        <v>206</v>
      </c>
    </row>
    <row r="113" spans="3:10" ht="36.75" customHeight="1">
      <c r="C113" s="159"/>
      <c r="D113" s="160"/>
      <c r="E113" s="160"/>
      <c r="F113" s="160"/>
      <c r="G113" s="161"/>
      <c r="H113" s="91">
        <f>H16+H19+H24+H32+H40+H45+H47+H52+H63+H68+H70+H72+H77+H85+H87+H90+H97+H99+H107+H108+H110+H111+H105</f>
        <v>1597</v>
      </c>
      <c r="I113" s="91">
        <f t="shared" ref="I113:J113" si="2">I16+I19+I24+I32+I40+I45+I47+I52+I63+I68+I70+I72+I77+I85+I87+I90+I97+I99+I107+I108+I110+I111+I105</f>
        <v>1597</v>
      </c>
      <c r="J113" s="91">
        <f>J16+J19+J24+J32+J40+J45+J47+J52+J63+J68+J70+J72+J77+J85+J87+J90+J97+J99+J105+J107+J108+J110+J111</f>
        <v>83</v>
      </c>
    </row>
  </sheetData>
  <mergeCells count="32">
    <mergeCell ref="I3:J3"/>
    <mergeCell ref="F5:H5"/>
    <mergeCell ref="I4:J4"/>
    <mergeCell ref="C105:G105"/>
    <mergeCell ref="C106:J106"/>
    <mergeCell ref="C112:G113"/>
    <mergeCell ref="C85:G85"/>
    <mergeCell ref="C87:G87"/>
    <mergeCell ref="C90:G90"/>
    <mergeCell ref="C97:G97"/>
    <mergeCell ref="C99:G99"/>
    <mergeCell ref="C63:G63"/>
    <mergeCell ref="C68:G68"/>
    <mergeCell ref="C70:G70"/>
    <mergeCell ref="C72:G72"/>
    <mergeCell ref="C77:G77"/>
    <mergeCell ref="C40:G40"/>
    <mergeCell ref="C45:G45"/>
    <mergeCell ref="C47:G47"/>
    <mergeCell ref="C52:G52"/>
    <mergeCell ref="C16:G16"/>
    <mergeCell ref="C19:G19"/>
    <mergeCell ref="C24:G24"/>
    <mergeCell ref="C32:G32"/>
    <mergeCell ref="G108:G109"/>
    <mergeCell ref="F108:F109"/>
    <mergeCell ref="J108:J109"/>
    <mergeCell ref="C108:C109"/>
    <mergeCell ref="I108:I109"/>
    <mergeCell ref="E108:E109"/>
    <mergeCell ref="D108:D109"/>
    <mergeCell ref="H108:H109"/>
  </mergeCells>
  <pageMargins left="0.70866141732283472" right="0.70866141732283472" top="0.74803149606299213" bottom="0.74803149606299213" header="0.31496062992125984" footer="0.31496062992125984"/>
  <pageSetup paperSize="9" scale="38" fitToHeight="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E87"/>
  <sheetViews>
    <sheetView topLeftCell="A16" zoomScale="85" zoomScaleNormal="85" workbookViewId="0">
      <selection activeCell="D20" sqref="D20"/>
    </sheetView>
  </sheetViews>
  <sheetFormatPr defaultRowHeight="17.25" customHeight="1"/>
  <cols>
    <col min="1" max="1" width="5.85546875" style="4" customWidth="1"/>
    <col min="2" max="2" width="17.7109375" style="4" customWidth="1"/>
    <col min="3" max="3" width="14.140625" style="4" customWidth="1"/>
    <col min="4" max="4" width="40.5703125" style="62" customWidth="1"/>
    <col min="5" max="5" width="15.85546875" style="60" customWidth="1"/>
    <col min="6" max="6" width="23.28515625" style="60" customWidth="1"/>
    <col min="7" max="7" width="17.140625" style="4" hidden="1" customWidth="1"/>
    <col min="8" max="8" width="17.140625" style="2" hidden="1" customWidth="1"/>
    <col min="9" max="9" width="25.140625" style="9" hidden="1" customWidth="1"/>
    <col min="10" max="10" width="17.140625" style="12" hidden="1" customWidth="1"/>
    <col min="11" max="11" width="17.140625" style="2" hidden="1" customWidth="1"/>
    <col min="12" max="12" width="21.28515625" style="3" hidden="1" customWidth="1"/>
    <col min="13" max="13" width="19.42578125" style="4" hidden="1" customWidth="1"/>
    <col min="14" max="14" width="14" style="2" hidden="1" customWidth="1"/>
    <col min="15" max="15" width="20.85546875" style="3" hidden="1" customWidth="1"/>
    <col min="16" max="16" width="19.85546875" style="15" hidden="1" customWidth="1"/>
    <col min="17" max="17" width="22.42578125" style="8" hidden="1" customWidth="1"/>
    <col min="18" max="18" width="23.28515625" style="9" hidden="1" customWidth="1"/>
    <col min="19" max="19" width="20.85546875" style="41" hidden="1" customWidth="1"/>
    <col min="20" max="20" width="16.140625" style="9" hidden="1" customWidth="1"/>
    <col min="21" max="21" width="19.85546875" style="9" hidden="1" customWidth="1"/>
    <col min="22" max="22" width="19.42578125" style="41" hidden="1" customWidth="1"/>
    <col min="23" max="23" width="13.85546875" style="9" hidden="1" customWidth="1"/>
    <col min="24" max="24" width="19.5703125" style="9" hidden="1" customWidth="1"/>
    <col min="25" max="25" width="17.5703125" style="41" hidden="1" customWidth="1"/>
    <col min="26" max="26" width="13.85546875" style="9" hidden="1" customWidth="1"/>
    <col min="27" max="27" width="21.28515625" style="9" hidden="1" customWidth="1"/>
    <col min="28" max="28" width="16.85546875" style="9" hidden="1" customWidth="1"/>
    <col min="29" max="29" width="13.85546875" style="9" hidden="1" customWidth="1"/>
    <col min="30" max="30" width="17.28515625" style="9" hidden="1" customWidth="1"/>
    <col min="31" max="31" width="18.5703125" style="8" hidden="1" customWidth="1"/>
    <col min="32" max="33" width="0" style="4" hidden="1" customWidth="1"/>
    <col min="34" max="16384" width="9.140625" style="4"/>
  </cols>
  <sheetData>
    <row r="1" spans="1:31" ht="17.25" customHeight="1">
      <c r="E1" s="65"/>
      <c r="F1" s="65"/>
      <c r="G1" s="66"/>
    </row>
    <row r="2" spans="1:31" ht="17.25" customHeight="1">
      <c r="E2" s="67"/>
      <c r="F2" s="67"/>
      <c r="G2" s="68"/>
    </row>
    <row r="3" spans="1:31" s="1" customFormat="1" ht="147.75" customHeight="1">
      <c r="A3" s="14" t="s">
        <v>0</v>
      </c>
      <c r="B3" s="14" t="s">
        <v>11</v>
      </c>
      <c r="C3" s="14" t="s">
        <v>12</v>
      </c>
      <c r="D3" s="58" t="s">
        <v>13</v>
      </c>
      <c r="E3" s="58" t="s">
        <v>14</v>
      </c>
      <c r="F3" s="58" t="s">
        <v>198</v>
      </c>
      <c r="G3" s="64" t="s">
        <v>26</v>
      </c>
      <c r="H3" s="26" t="s">
        <v>24</v>
      </c>
      <c r="I3" s="26" t="s">
        <v>27</v>
      </c>
      <c r="J3" s="27" t="s">
        <v>28</v>
      </c>
      <c r="K3" s="30" t="s">
        <v>24</v>
      </c>
      <c r="L3" s="30" t="s">
        <v>29</v>
      </c>
      <c r="M3" s="31" t="s">
        <v>30</v>
      </c>
      <c r="N3" s="32" t="s">
        <v>24</v>
      </c>
      <c r="O3" s="32" t="s">
        <v>31</v>
      </c>
      <c r="P3" s="17"/>
      <c r="Q3" s="28"/>
      <c r="R3" s="28"/>
      <c r="S3" s="44"/>
      <c r="T3" s="35"/>
      <c r="U3" s="35"/>
      <c r="V3" s="49"/>
      <c r="W3" s="37"/>
      <c r="X3" s="37"/>
      <c r="Y3" s="51"/>
      <c r="Z3" s="39"/>
      <c r="AA3" s="39"/>
      <c r="AB3" s="54"/>
      <c r="AC3" s="54"/>
      <c r="AD3" s="54"/>
      <c r="AE3" s="29" t="s">
        <v>25</v>
      </c>
    </row>
    <row r="4" spans="1:31" ht="73.5" customHeight="1">
      <c r="A4" s="57">
        <v>9</v>
      </c>
      <c r="B4" s="73" t="s">
        <v>34</v>
      </c>
      <c r="C4" s="70" t="s">
        <v>129</v>
      </c>
      <c r="D4" s="71" t="s">
        <v>56</v>
      </c>
      <c r="E4" s="69">
        <v>50</v>
      </c>
      <c r="F4" s="69" t="s">
        <v>200</v>
      </c>
      <c r="G4" s="63"/>
      <c r="H4" s="33"/>
      <c r="I4" s="22">
        <f t="shared" ref="I4:I53" si="0">G4*H4</f>
        <v>0</v>
      </c>
      <c r="J4" s="13"/>
      <c r="K4" s="19"/>
      <c r="L4" s="23">
        <f t="shared" ref="L4:L53" si="1">J4*K4</f>
        <v>0</v>
      </c>
      <c r="M4" s="16"/>
      <c r="N4" s="20"/>
      <c r="O4" s="24">
        <f t="shared" ref="O4:O53" si="2">M4*N4</f>
        <v>0</v>
      </c>
      <c r="P4" s="18"/>
      <c r="Q4" s="21"/>
      <c r="R4" s="25">
        <f t="shared" ref="R4:R53" si="3">P4*Q4</f>
        <v>0</v>
      </c>
      <c r="S4" s="45"/>
      <c r="T4" s="36"/>
      <c r="U4" s="36"/>
      <c r="V4" s="50"/>
      <c r="W4" s="38"/>
      <c r="X4" s="38"/>
      <c r="Y4" s="52"/>
      <c r="Z4" s="40"/>
      <c r="AA4" s="40"/>
      <c r="AB4" s="55"/>
      <c r="AC4" s="55"/>
      <c r="AD4" s="55">
        <f t="shared" ref="AD4:AD43" si="4">AB4*AC4</f>
        <v>0</v>
      </c>
      <c r="AE4" s="53">
        <f t="shared" ref="AE4:AE42" si="5">I4+L4+O4+R4+U4+X4+AA4+AD4</f>
        <v>0</v>
      </c>
    </row>
    <row r="5" spans="1:31" ht="76.5" customHeight="1">
      <c r="A5" s="57">
        <v>10</v>
      </c>
      <c r="B5" s="73" t="s">
        <v>34</v>
      </c>
      <c r="C5" s="70" t="s">
        <v>130</v>
      </c>
      <c r="D5" s="71" t="s">
        <v>57</v>
      </c>
      <c r="E5" s="69">
        <v>50</v>
      </c>
      <c r="F5" s="69" t="s">
        <v>200</v>
      </c>
      <c r="G5" s="63"/>
      <c r="H5" s="33"/>
      <c r="I5" s="22">
        <f t="shared" si="0"/>
        <v>0</v>
      </c>
      <c r="J5" s="13"/>
      <c r="K5" s="19"/>
      <c r="L5" s="23">
        <f t="shared" si="1"/>
        <v>0</v>
      </c>
      <c r="M5" s="16"/>
      <c r="N5" s="20"/>
      <c r="O5" s="24">
        <f t="shared" si="2"/>
        <v>0</v>
      </c>
      <c r="P5" s="18"/>
      <c r="Q5" s="21"/>
      <c r="R5" s="25">
        <f t="shared" si="3"/>
        <v>0</v>
      </c>
      <c r="S5" s="45"/>
      <c r="T5" s="36"/>
      <c r="U5" s="36"/>
      <c r="V5" s="50"/>
      <c r="W5" s="38"/>
      <c r="X5" s="38"/>
      <c r="Y5" s="52"/>
      <c r="Z5" s="40"/>
      <c r="AA5" s="40"/>
      <c r="AB5" s="55"/>
      <c r="AC5" s="55"/>
      <c r="AD5" s="55">
        <f t="shared" si="4"/>
        <v>0</v>
      </c>
      <c r="AE5" s="53">
        <f t="shared" si="5"/>
        <v>0</v>
      </c>
    </row>
    <row r="6" spans="1:31" ht="89.25" customHeight="1">
      <c r="A6" s="57">
        <v>11</v>
      </c>
      <c r="B6" s="74" t="s">
        <v>3</v>
      </c>
      <c r="C6" s="70" t="s">
        <v>131</v>
      </c>
      <c r="D6" s="71" t="s">
        <v>58</v>
      </c>
      <c r="E6" s="69">
        <v>29</v>
      </c>
      <c r="F6" s="69" t="s">
        <v>200</v>
      </c>
      <c r="G6" s="63"/>
      <c r="H6" s="33"/>
      <c r="I6" s="22">
        <f t="shared" si="0"/>
        <v>0</v>
      </c>
      <c r="J6" s="13"/>
      <c r="K6" s="19"/>
      <c r="L6" s="23">
        <f t="shared" si="1"/>
        <v>0</v>
      </c>
      <c r="M6" s="16"/>
      <c r="N6" s="20"/>
      <c r="O6" s="24">
        <f t="shared" si="2"/>
        <v>0</v>
      </c>
      <c r="P6" s="18"/>
      <c r="Q6" s="21"/>
      <c r="R6" s="25">
        <f t="shared" si="3"/>
        <v>0</v>
      </c>
      <c r="S6" s="45"/>
      <c r="T6" s="36"/>
      <c r="U6" s="36"/>
      <c r="V6" s="50"/>
      <c r="W6" s="38"/>
      <c r="X6" s="38"/>
      <c r="Y6" s="52"/>
      <c r="Z6" s="40"/>
      <c r="AA6" s="40"/>
      <c r="AB6" s="55"/>
      <c r="AC6" s="55"/>
      <c r="AD6" s="55">
        <f t="shared" si="4"/>
        <v>0</v>
      </c>
      <c r="AE6" s="53">
        <f t="shared" si="5"/>
        <v>0</v>
      </c>
    </row>
    <row r="7" spans="1:31" ht="63.75" customHeight="1">
      <c r="A7" s="57">
        <v>12</v>
      </c>
      <c r="B7" s="74" t="s">
        <v>3</v>
      </c>
      <c r="C7" s="70" t="s">
        <v>132</v>
      </c>
      <c r="D7" s="71" t="s">
        <v>59</v>
      </c>
      <c r="E7" s="69">
        <v>43</v>
      </c>
      <c r="F7" s="69" t="s">
        <v>200</v>
      </c>
      <c r="G7" s="63"/>
      <c r="H7" s="33"/>
      <c r="I7" s="22">
        <f t="shared" si="0"/>
        <v>0</v>
      </c>
      <c r="J7" s="13"/>
      <c r="K7" s="19"/>
      <c r="L7" s="23">
        <f t="shared" si="1"/>
        <v>0</v>
      </c>
      <c r="M7" s="16"/>
      <c r="N7" s="20"/>
      <c r="O7" s="24">
        <f t="shared" si="2"/>
        <v>0</v>
      </c>
      <c r="P7" s="18"/>
      <c r="Q7" s="21"/>
      <c r="R7" s="25">
        <f t="shared" si="3"/>
        <v>0</v>
      </c>
      <c r="S7" s="45"/>
      <c r="T7" s="36"/>
      <c r="U7" s="36"/>
      <c r="V7" s="50"/>
      <c r="W7" s="38"/>
      <c r="X7" s="38"/>
      <c r="Y7" s="52"/>
      <c r="Z7" s="40"/>
      <c r="AA7" s="40"/>
      <c r="AB7" s="55"/>
      <c r="AC7" s="55"/>
      <c r="AD7" s="55">
        <f t="shared" si="4"/>
        <v>0</v>
      </c>
      <c r="AE7" s="53">
        <f t="shared" si="5"/>
        <v>0</v>
      </c>
    </row>
    <row r="8" spans="1:31" ht="66" customHeight="1">
      <c r="A8" s="57">
        <v>13</v>
      </c>
      <c r="B8" s="74" t="s">
        <v>3</v>
      </c>
      <c r="C8" s="70" t="s">
        <v>133</v>
      </c>
      <c r="D8" s="71" t="s">
        <v>60</v>
      </c>
      <c r="E8" s="69">
        <v>34</v>
      </c>
      <c r="F8" s="69" t="s">
        <v>200</v>
      </c>
      <c r="G8" s="63"/>
      <c r="H8" s="33"/>
      <c r="I8" s="22">
        <f t="shared" si="0"/>
        <v>0</v>
      </c>
      <c r="J8" s="13"/>
      <c r="K8" s="19"/>
      <c r="L8" s="23">
        <f t="shared" si="1"/>
        <v>0</v>
      </c>
      <c r="M8" s="16"/>
      <c r="N8" s="20"/>
      <c r="O8" s="24">
        <f t="shared" si="2"/>
        <v>0</v>
      </c>
      <c r="P8" s="18"/>
      <c r="Q8" s="21"/>
      <c r="R8" s="25">
        <f t="shared" si="3"/>
        <v>0</v>
      </c>
      <c r="S8" s="45"/>
      <c r="T8" s="36"/>
      <c r="U8" s="36"/>
      <c r="V8" s="50"/>
      <c r="W8" s="38"/>
      <c r="X8" s="38"/>
      <c r="Y8" s="52"/>
      <c r="Z8" s="40"/>
      <c r="AA8" s="40"/>
      <c r="AB8" s="55"/>
      <c r="AC8" s="55"/>
      <c r="AD8" s="55">
        <f t="shared" si="4"/>
        <v>0</v>
      </c>
      <c r="AE8" s="53">
        <f t="shared" si="5"/>
        <v>0</v>
      </c>
    </row>
    <row r="9" spans="1:31" ht="81.75" customHeight="1">
      <c r="A9" s="57">
        <v>14</v>
      </c>
      <c r="B9" s="74" t="s">
        <v>3</v>
      </c>
      <c r="C9" s="70" t="s">
        <v>134</v>
      </c>
      <c r="D9" s="71" t="s">
        <v>61</v>
      </c>
      <c r="E9" s="69">
        <v>48</v>
      </c>
      <c r="F9" s="69" t="s">
        <v>200</v>
      </c>
      <c r="G9" s="63"/>
      <c r="H9" s="33"/>
      <c r="I9" s="22">
        <f t="shared" si="0"/>
        <v>0</v>
      </c>
      <c r="J9" s="13"/>
      <c r="K9" s="19"/>
      <c r="L9" s="23">
        <f t="shared" si="1"/>
        <v>0</v>
      </c>
      <c r="M9" s="16"/>
      <c r="N9" s="20"/>
      <c r="O9" s="24">
        <f t="shared" si="2"/>
        <v>0</v>
      </c>
      <c r="P9" s="18"/>
      <c r="Q9" s="21"/>
      <c r="R9" s="25">
        <f t="shared" si="3"/>
        <v>0</v>
      </c>
      <c r="S9" s="45"/>
      <c r="T9" s="36"/>
      <c r="U9" s="36"/>
      <c r="V9" s="50"/>
      <c r="W9" s="38"/>
      <c r="X9" s="38"/>
      <c r="Y9" s="52"/>
      <c r="Z9" s="40"/>
      <c r="AA9" s="40"/>
      <c r="AB9" s="55"/>
      <c r="AC9" s="55"/>
      <c r="AD9" s="55">
        <f t="shared" si="4"/>
        <v>0</v>
      </c>
      <c r="AE9" s="53">
        <f t="shared" si="5"/>
        <v>0</v>
      </c>
    </row>
    <row r="10" spans="1:31" ht="76.5" customHeight="1">
      <c r="A10" s="57">
        <v>15</v>
      </c>
      <c r="B10" s="75" t="s">
        <v>35</v>
      </c>
      <c r="C10" s="70" t="s">
        <v>135</v>
      </c>
      <c r="D10" s="71" t="s">
        <v>62</v>
      </c>
      <c r="E10" s="69">
        <v>74</v>
      </c>
      <c r="F10" s="69" t="s">
        <v>200</v>
      </c>
      <c r="G10" s="63"/>
      <c r="H10" s="33"/>
      <c r="I10" s="22">
        <f t="shared" si="0"/>
        <v>0</v>
      </c>
      <c r="J10" s="13"/>
      <c r="K10" s="19"/>
      <c r="L10" s="23">
        <f t="shared" si="1"/>
        <v>0</v>
      </c>
      <c r="M10" s="16"/>
      <c r="N10" s="20"/>
      <c r="O10" s="24">
        <f t="shared" si="2"/>
        <v>0</v>
      </c>
      <c r="P10" s="18"/>
      <c r="Q10" s="21"/>
      <c r="R10" s="25">
        <f t="shared" si="3"/>
        <v>0</v>
      </c>
      <c r="S10" s="45"/>
      <c r="T10" s="36"/>
      <c r="U10" s="36"/>
      <c r="V10" s="50"/>
      <c r="W10" s="38"/>
      <c r="X10" s="38"/>
      <c r="Y10" s="52"/>
      <c r="Z10" s="40"/>
      <c r="AA10" s="40"/>
      <c r="AB10" s="55"/>
      <c r="AC10" s="55"/>
      <c r="AD10" s="55">
        <f t="shared" si="4"/>
        <v>0</v>
      </c>
      <c r="AE10" s="53">
        <f t="shared" si="5"/>
        <v>0</v>
      </c>
    </row>
    <row r="11" spans="1:31" ht="83.25" customHeight="1">
      <c r="A11" s="57">
        <v>16</v>
      </c>
      <c r="B11" s="75" t="s">
        <v>35</v>
      </c>
      <c r="C11" s="70" t="s">
        <v>136</v>
      </c>
      <c r="D11" s="71" t="s">
        <v>63</v>
      </c>
      <c r="E11" s="69">
        <v>72</v>
      </c>
      <c r="F11" s="69" t="s">
        <v>200</v>
      </c>
      <c r="G11" s="63"/>
      <c r="H11" s="33"/>
      <c r="I11" s="22">
        <f t="shared" si="0"/>
        <v>0</v>
      </c>
      <c r="J11" s="13"/>
      <c r="K11" s="19"/>
      <c r="L11" s="23">
        <f t="shared" si="1"/>
        <v>0</v>
      </c>
      <c r="M11" s="16"/>
      <c r="N11" s="20"/>
      <c r="O11" s="24">
        <f t="shared" si="2"/>
        <v>0</v>
      </c>
      <c r="P11" s="18"/>
      <c r="Q11" s="21"/>
      <c r="R11" s="25">
        <f t="shared" si="3"/>
        <v>0</v>
      </c>
      <c r="S11" s="45"/>
      <c r="T11" s="36"/>
      <c r="U11" s="36"/>
      <c r="V11" s="50"/>
      <c r="W11" s="38"/>
      <c r="X11" s="38"/>
      <c r="Y11" s="52"/>
      <c r="Z11" s="40"/>
      <c r="AA11" s="40"/>
      <c r="AB11" s="55"/>
      <c r="AC11" s="55"/>
      <c r="AD11" s="55">
        <f t="shared" si="4"/>
        <v>0</v>
      </c>
      <c r="AE11" s="53">
        <f t="shared" si="5"/>
        <v>0</v>
      </c>
    </row>
    <row r="12" spans="1:31" ht="90.75" customHeight="1">
      <c r="A12" s="57">
        <v>17</v>
      </c>
      <c r="B12" s="75" t="s">
        <v>35</v>
      </c>
      <c r="C12" s="70" t="s">
        <v>137</v>
      </c>
      <c r="D12" s="71" t="s">
        <v>64</v>
      </c>
      <c r="E12" s="69">
        <v>50</v>
      </c>
      <c r="F12" s="69" t="s">
        <v>200</v>
      </c>
      <c r="G12" s="63"/>
      <c r="H12" s="33"/>
      <c r="I12" s="22">
        <f t="shared" si="0"/>
        <v>0</v>
      </c>
      <c r="J12" s="13"/>
      <c r="K12" s="19"/>
      <c r="L12" s="23">
        <f t="shared" si="1"/>
        <v>0</v>
      </c>
      <c r="M12" s="16"/>
      <c r="N12" s="20"/>
      <c r="O12" s="24">
        <f t="shared" si="2"/>
        <v>0</v>
      </c>
      <c r="P12" s="42"/>
      <c r="Q12" s="43"/>
      <c r="R12" s="43">
        <f t="shared" si="3"/>
        <v>0</v>
      </c>
      <c r="S12" s="47"/>
      <c r="T12" s="48"/>
      <c r="U12" s="48">
        <f>S12*T12</f>
        <v>0</v>
      </c>
      <c r="V12" s="50">
        <v>7</v>
      </c>
      <c r="W12" s="38">
        <v>62908.35</v>
      </c>
      <c r="X12" s="38">
        <f>V12*W12</f>
        <v>440358.45</v>
      </c>
      <c r="Y12" s="52">
        <v>7</v>
      </c>
      <c r="Z12" s="40">
        <v>241.25</v>
      </c>
      <c r="AA12" s="40">
        <f>Y12*Z12</f>
        <v>1688.75</v>
      </c>
      <c r="AB12" s="55"/>
      <c r="AC12" s="55"/>
      <c r="AD12" s="55">
        <f t="shared" si="4"/>
        <v>0</v>
      </c>
      <c r="AE12" s="53">
        <f t="shared" si="5"/>
        <v>442047.2</v>
      </c>
    </row>
    <row r="13" spans="1:31" ht="73.5" customHeight="1">
      <c r="A13" s="57">
        <v>18</v>
      </c>
      <c r="B13" s="75" t="s">
        <v>35</v>
      </c>
      <c r="C13" s="70" t="s">
        <v>138</v>
      </c>
      <c r="D13" s="71" t="s">
        <v>65</v>
      </c>
      <c r="E13" s="69">
        <v>67</v>
      </c>
      <c r="F13" s="69" t="s">
        <v>200</v>
      </c>
      <c r="G13" s="63"/>
      <c r="H13" s="33"/>
      <c r="I13" s="22">
        <f t="shared" si="0"/>
        <v>0</v>
      </c>
      <c r="J13" s="13"/>
      <c r="K13" s="19"/>
      <c r="L13" s="23">
        <f t="shared" si="1"/>
        <v>0</v>
      </c>
      <c r="M13" s="16"/>
      <c r="N13" s="20"/>
      <c r="O13" s="24">
        <f t="shared" si="2"/>
        <v>0</v>
      </c>
      <c r="P13" s="18"/>
      <c r="Q13" s="21"/>
      <c r="R13" s="25">
        <f t="shared" si="3"/>
        <v>0</v>
      </c>
      <c r="S13" s="45"/>
      <c r="T13" s="36"/>
      <c r="U13" s="36"/>
      <c r="V13" s="50"/>
      <c r="W13" s="38"/>
      <c r="X13" s="38"/>
      <c r="Y13" s="52"/>
      <c r="Z13" s="40"/>
      <c r="AA13" s="40"/>
      <c r="AB13" s="55"/>
      <c r="AC13" s="55"/>
      <c r="AD13" s="55">
        <f t="shared" si="4"/>
        <v>0</v>
      </c>
      <c r="AE13" s="53">
        <f t="shared" si="5"/>
        <v>0</v>
      </c>
    </row>
    <row r="14" spans="1:31" ht="77.25" customHeight="1">
      <c r="A14" s="57">
        <v>19</v>
      </c>
      <c r="B14" s="75" t="s">
        <v>35</v>
      </c>
      <c r="C14" s="70" t="s">
        <v>139</v>
      </c>
      <c r="D14" s="71" t="s">
        <v>66</v>
      </c>
      <c r="E14" s="69">
        <v>96</v>
      </c>
      <c r="F14" s="69" t="s">
        <v>200</v>
      </c>
      <c r="G14" s="63"/>
      <c r="H14" s="33"/>
      <c r="I14" s="22">
        <f t="shared" si="0"/>
        <v>0</v>
      </c>
      <c r="J14" s="13"/>
      <c r="K14" s="19"/>
      <c r="L14" s="23">
        <f t="shared" si="1"/>
        <v>0</v>
      </c>
      <c r="M14" s="16"/>
      <c r="N14" s="20"/>
      <c r="O14" s="24">
        <f t="shared" si="2"/>
        <v>0</v>
      </c>
      <c r="P14" s="18"/>
      <c r="Q14" s="21"/>
      <c r="R14" s="25">
        <f t="shared" si="3"/>
        <v>0</v>
      </c>
      <c r="S14" s="45"/>
      <c r="T14" s="36"/>
      <c r="U14" s="36"/>
      <c r="V14" s="50"/>
      <c r="W14" s="38"/>
      <c r="X14" s="38"/>
      <c r="Y14" s="52"/>
      <c r="Z14" s="40"/>
      <c r="AA14" s="40"/>
      <c r="AB14" s="55"/>
      <c r="AC14" s="55"/>
      <c r="AD14" s="55">
        <f t="shared" si="4"/>
        <v>0</v>
      </c>
      <c r="AE14" s="53">
        <f t="shared" si="5"/>
        <v>0</v>
      </c>
    </row>
    <row r="15" spans="1:31" ht="101.25" customHeight="1">
      <c r="A15" s="57">
        <v>21</v>
      </c>
      <c r="B15" s="77" t="s">
        <v>36</v>
      </c>
      <c r="C15" s="70" t="s">
        <v>141</v>
      </c>
      <c r="D15" s="71" t="s">
        <v>68</v>
      </c>
      <c r="E15" s="69">
        <v>55</v>
      </c>
      <c r="F15" s="69" t="s">
        <v>200</v>
      </c>
      <c r="G15" s="63"/>
      <c r="H15" s="33"/>
      <c r="I15" s="22">
        <f t="shared" si="0"/>
        <v>0</v>
      </c>
      <c r="J15" s="13"/>
      <c r="K15" s="19"/>
      <c r="L15" s="23">
        <f t="shared" si="1"/>
        <v>0</v>
      </c>
      <c r="M15" s="16"/>
      <c r="N15" s="20"/>
      <c r="O15" s="24">
        <f t="shared" si="2"/>
        <v>0</v>
      </c>
      <c r="P15" s="18"/>
      <c r="Q15" s="21"/>
      <c r="R15" s="25">
        <f t="shared" si="3"/>
        <v>0</v>
      </c>
      <c r="S15" s="45"/>
      <c r="T15" s="36"/>
      <c r="U15" s="36"/>
      <c r="V15" s="50"/>
      <c r="W15" s="38"/>
      <c r="X15" s="38"/>
      <c r="Y15" s="52"/>
      <c r="Z15" s="40"/>
      <c r="AA15" s="40"/>
      <c r="AB15" s="55"/>
      <c r="AC15" s="55"/>
      <c r="AD15" s="55">
        <f t="shared" si="4"/>
        <v>0</v>
      </c>
      <c r="AE15" s="53">
        <f t="shared" si="5"/>
        <v>0</v>
      </c>
    </row>
    <row r="16" spans="1:31" ht="102" customHeight="1">
      <c r="A16" s="57">
        <v>22</v>
      </c>
      <c r="B16" s="77" t="s">
        <v>36</v>
      </c>
      <c r="C16" s="70" t="s">
        <v>142</v>
      </c>
      <c r="D16" s="71" t="s">
        <v>69</v>
      </c>
      <c r="E16" s="69">
        <v>72</v>
      </c>
      <c r="F16" s="69" t="s">
        <v>200</v>
      </c>
      <c r="G16" s="63"/>
      <c r="H16" s="33"/>
      <c r="I16" s="22">
        <f t="shared" si="0"/>
        <v>0</v>
      </c>
      <c r="J16" s="13"/>
      <c r="K16" s="19"/>
      <c r="L16" s="23">
        <f t="shared" si="1"/>
        <v>0</v>
      </c>
      <c r="M16" s="16"/>
      <c r="N16" s="20"/>
      <c r="O16" s="24">
        <f t="shared" si="2"/>
        <v>0</v>
      </c>
      <c r="P16" s="18"/>
      <c r="Q16" s="21"/>
      <c r="R16" s="25">
        <f t="shared" si="3"/>
        <v>0</v>
      </c>
      <c r="S16" s="45"/>
      <c r="T16" s="36"/>
      <c r="U16" s="36"/>
      <c r="V16" s="50"/>
      <c r="W16" s="38"/>
      <c r="X16" s="38"/>
      <c r="Y16" s="52"/>
      <c r="Z16" s="40"/>
      <c r="AA16" s="40"/>
      <c r="AB16" s="55"/>
      <c r="AC16" s="55"/>
      <c r="AD16" s="55">
        <f t="shared" si="4"/>
        <v>0</v>
      </c>
      <c r="AE16" s="53">
        <f t="shared" si="5"/>
        <v>0</v>
      </c>
    </row>
    <row r="17" spans="1:31" ht="51.75" customHeight="1">
      <c r="A17" s="57">
        <v>25</v>
      </c>
      <c r="B17" s="77" t="s">
        <v>36</v>
      </c>
      <c r="C17" s="70" t="s">
        <v>144</v>
      </c>
      <c r="D17" s="71" t="s">
        <v>71</v>
      </c>
      <c r="E17" s="69">
        <v>80</v>
      </c>
      <c r="F17" s="69" t="s">
        <v>200</v>
      </c>
      <c r="G17" s="63"/>
      <c r="H17" s="33"/>
      <c r="I17" s="22">
        <f t="shared" si="0"/>
        <v>0</v>
      </c>
      <c r="J17" s="13"/>
      <c r="K17" s="19"/>
      <c r="L17" s="23">
        <f t="shared" si="1"/>
        <v>0</v>
      </c>
      <c r="M17" s="16"/>
      <c r="N17" s="20"/>
      <c r="O17" s="24">
        <f t="shared" si="2"/>
        <v>0</v>
      </c>
      <c r="P17" s="18"/>
      <c r="Q17" s="21"/>
      <c r="R17" s="25">
        <f t="shared" si="3"/>
        <v>0</v>
      </c>
      <c r="S17" s="45"/>
      <c r="T17" s="36"/>
      <c r="U17" s="36"/>
      <c r="V17" s="50"/>
      <c r="W17" s="38"/>
      <c r="X17" s="38"/>
      <c r="Y17" s="52"/>
      <c r="Z17" s="40"/>
      <c r="AA17" s="40"/>
      <c r="AB17" s="55"/>
      <c r="AC17" s="55"/>
      <c r="AD17" s="55">
        <f t="shared" si="4"/>
        <v>0</v>
      </c>
      <c r="AE17" s="53">
        <f t="shared" si="5"/>
        <v>0</v>
      </c>
    </row>
    <row r="18" spans="1:31" ht="54.75" customHeight="1">
      <c r="A18" s="57">
        <v>29</v>
      </c>
      <c r="B18" s="79" t="s">
        <v>37</v>
      </c>
      <c r="C18" s="70" t="s">
        <v>146</v>
      </c>
      <c r="D18" s="71" t="s">
        <v>75</v>
      </c>
      <c r="E18" s="69">
        <v>71</v>
      </c>
      <c r="F18" s="69" t="s">
        <v>200</v>
      </c>
      <c r="G18" s="63"/>
      <c r="H18" s="33"/>
      <c r="I18" s="22">
        <f t="shared" si="0"/>
        <v>0</v>
      </c>
      <c r="J18" s="13"/>
      <c r="K18" s="19"/>
      <c r="L18" s="23">
        <f t="shared" si="1"/>
        <v>0</v>
      </c>
      <c r="M18" s="16"/>
      <c r="N18" s="20"/>
      <c r="O18" s="24">
        <f t="shared" si="2"/>
        <v>0</v>
      </c>
      <c r="P18" s="18"/>
      <c r="Q18" s="21"/>
      <c r="R18" s="25">
        <f t="shared" si="3"/>
        <v>0</v>
      </c>
      <c r="S18" s="45"/>
      <c r="T18" s="36"/>
      <c r="U18" s="36"/>
      <c r="V18" s="50"/>
      <c r="W18" s="38"/>
      <c r="X18" s="38"/>
      <c r="Y18" s="52"/>
      <c r="Z18" s="40"/>
      <c r="AA18" s="40"/>
      <c r="AB18" s="55"/>
      <c r="AC18" s="55"/>
      <c r="AD18" s="55">
        <f t="shared" si="4"/>
        <v>0</v>
      </c>
      <c r="AE18" s="53">
        <f t="shared" si="5"/>
        <v>0</v>
      </c>
    </row>
    <row r="19" spans="1:31" ht="86.25" customHeight="1">
      <c r="A19" s="57">
        <v>30</v>
      </c>
      <c r="B19" s="79" t="s">
        <v>37</v>
      </c>
      <c r="C19" s="70" t="s">
        <v>203</v>
      </c>
      <c r="D19" s="71" t="s">
        <v>202</v>
      </c>
      <c r="E19" s="69">
        <v>59</v>
      </c>
      <c r="F19" s="69" t="s">
        <v>200</v>
      </c>
      <c r="G19" s="63"/>
      <c r="H19" s="33"/>
      <c r="I19" s="22">
        <f t="shared" si="0"/>
        <v>0</v>
      </c>
      <c r="J19" s="13"/>
      <c r="K19" s="19"/>
      <c r="L19" s="23">
        <f t="shared" si="1"/>
        <v>0</v>
      </c>
      <c r="M19" s="16"/>
      <c r="N19" s="20"/>
      <c r="O19" s="24">
        <f t="shared" si="2"/>
        <v>0</v>
      </c>
      <c r="P19" s="18"/>
      <c r="Q19" s="21"/>
      <c r="R19" s="25">
        <f t="shared" si="3"/>
        <v>0</v>
      </c>
      <c r="S19" s="45"/>
      <c r="T19" s="36"/>
      <c r="U19" s="36"/>
      <c r="V19" s="50"/>
      <c r="W19" s="38"/>
      <c r="X19" s="38"/>
      <c r="Y19" s="52"/>
      <c r="Z19" s="40"/>
      <c r="AA19" s="40"/>
      <c r="AB19" s="55"/>
      <c r="AC19" s="55"/>
      <c r="AD19" s="55">
        <f t="shared" si="4"/>
        <v>0</v>
      </c>
      <c r="AE19" s="53">
        <f t="shared" si="5"/>
        <v>0</v>
      </c>
    </row>
    <row r="20" spans="1:31" ht="92.25" customHeight="1">
      <c r="A20" s="57">
        <v>31</v>
      </c>
      <c r="B20" s="79" t="s">
        <v>37</v>
      </c>
      <c r="C20" s="70" t="s">
        <v>147</v>
      </c>
      <c r="D20" s="71" t="s">
        <v>76</v>
      </c>
      <c r="E20" s="69">
        <v>58</v>
      </c>
      <c r="F20" s="69" t="s">
        <v>200</v>
      </c>
      <c r="G20" s="63"/>
      <c r="H20" s="33"/>
      <c r="I20" s="22">
        <f t="shared" si="0"/>
        <v>0</v>
      </c>
      <c r="J20" s="13"/>
      <c r="K20" s="19"/>
      <c r="L20" s="23">
        <f t="shared" si="1"/>
        <v>0</v>
      </c>
      <c r="M20" s="16"/>
      <c r="N20" s="20"/>
      <c r="O20" s="24">
        <f t="shared" si="2"/>
        <v>0</v>
      </c>
      <c r="P20" s="18"/>
      <c r="Q20" s="21"/>
      <c r="R20" s="25">
        <f t="shared" si="3"/>
        <v>0</v>
      </c>
      <c r="S20" s="45"/>
      <c r="T20" s="36"/>
      <c r="U20" s="36"/>
      <c r="V20" s="50"/>
      <c r="W20" s="38"/>
      <c r="X20" s="38"/>
      <c r="Y20" s="52"/>
      <c r="Z20" s="40"/>
      <c r="AA20" s="40"/>
      <c r="AB20" s="55"/>
      <c r="AC20" s="55"/>
      <c r="AD20" s="55">
        <f t="shared" si="4"/>
        <v>0</v>
      </c>
      <c r="AE20" s="53">
        <f t="shared" si="5"/>
        <v>0</v>
      </c>
    </row>
    <row r="21" spans="1:31" ht="93" customHeight="1">
      <c r="A21" s="57">
        <v>32</v>
      </c>
      <c r="B21" s="79" t="s">
        <v>37</v>
      </c>
      <c r="C21" s="70" t="s">
        <v>148</v>
      </c>
      <c r="D21" s="71" t="s">
        <v>77</v>
      </c>
      <c r="E21" s="69">
        <v>92</v>
      </c>
      <c r="F21" s="69" t="s">
        <v>200</v>
      </c>
      <c r="G21" s="63"/>
      <c r="H21" s="33"/>
      <c r="I21" s="22">
        <f t="shared" si="0"/>
        <v>0</v>
      </c>
      <c r="J21" s="13"/>
      <c r="K21" s="19"/>
      <c r="L21" s="23">
        <f t="shared" si="1"/>
        <v>0</v>
      </c>
      <c r="M21" s="16"/>
      <c r="N21" s="20"/>
      <c r="O21" s="24">
        <f t="shared" si="2"/>
        <v>0</v>
      </c>
      <c r="P21" s="18"/>
      <c r="Q21" s="21"/>
      <c r="R21" s="25">
        <f t="shared" si="3"/>
        <v>0</v>
      </c>
      <c r="S21" s="45"/>
      <c r="T21" s="36"/>
      <c r="U21" s="36"/>
      <c r="V21" s="50"/>
      <c r="W21" s="38"/>
      <c r="X21" s="38"/>
      <c r="Y21" s="52"/>
      <c r="Z21" s="40"/>
      <c r="AA21" s="40"/>
      <c r="AB21" s="55"/>
      <c r="AC21" s="55"/>
      <c r="AD21" s="55">
        <f t="shared" si="4"/>
        <v>0</v>
      </c>
      <c r="AE21" s="53">
        <f t="shared" si="5"/>
        <v>0</v>
      </c>
    </row>
    <row r="22" spans="1:31" ht="87.75" customHeight="1">
      <c r="A22" s="57">
        <v>33</v>
      </c>
      <c r="B22" s="80" t="s">
        <v>38</v>
      </c>
      <c r="C22" s="70" t="s">
        <v>149</v>
      </c>
      <c r="D22" s="71" t="s">
        <v>78</v>
      </c>
      <c r="E22" s="69">
        <v>133</v>
      </c>
      <c r="F22" s="69" t="s">
        <v>200</v>
      </c>
      <c r="G22" s="63"/>
      <c r="H22" s="33"/>
      <c r="I22" s="22">
        <f t="shared" si="0"/>
        <v>0</v>
      </c>
      <c r="J22" s="13"/>
      <c r="K22" s="19"/>
      <c r="L22" s="23">
        <f t="shared" si="1"/>
        <v>0</v>
      </c>
      <c r="M22" s="16"/>
      <c r="N22" s="20"/>
      <c r="O22" s="24">
        <f t="shared" si="2"/>
        <v>0</v>
      </c>
      <c r="P22" s="18"/>
      <c r="Q22" s="21"/>
      <c r="R22" s="25">
        <f t="shared" si="3"/>
        <v>0</v>
      </c>
      <c r="S22" s="45"/>
      <c r="T22" s="36"/>
      <c r="U22" s="36"/>
      <c r="V22" s="50"/>
      <c r="W22" s="38"/>
      <c r="X22" s="38"/>
      <c r="Y22" s="52"/>
      <c r="Z22" s="40"/>
      <c r="AA22" s="40"/>
      <c r="AB22" s="55"/>
      <c r="AC22" s="55"/>
      <c r="AD22" s="55">
        <f t="shared" si="4"/>
        <v>0</v>
      </c>
      <c r="AE22" s="53">
        <f t="shared" si="5"/>
        <v>0</v>
      </c>
    </row>
    <row r="23" spans="1:31" ht="81" customHeight="1">
      <c r="A23" s="57">
        <v>34</v>
      </c>
      <c r="B23" s="81" t="s">
        <v>39</v>
      </c>
      <c r="C23" s="70" t="s">
        <v>150</v>
      </c>
      <c r="D23" s="71" t="s">
        <v>79</v>
      </c>
      <c r="E23" s="69">
        <v>61</v>
      </c>
      <c r="F23" s="69" t="s">
        <v>200</v>
      </c>
      <c r="G23" s="63"/>
      <c r="H23" s="33"/>
      <c r="I23" s="22">
        <f t="shared" si="0"/>
        <v>0</v>
      </c>
      <c r="J23" s="13"/>
      <c r="K23" s="19"/>
      <c r="L23" s="23">
        <f t="shared" si="1"/>
        <v>0</v>
      </c>
      <c r="M23" s="16"/>
      <c r="N23" s="20"/>
      <c r="O23" s="24">
        <f t="shared" si="2"/>
        <v>0</v>
      </c>
      <c r="P23" s="18"/>
      <c r="Q23" s="21"/>
      <c r="R23" s="25">
        <f t="shared" si="3"/>
        <v>0</v>
      </c>
      <c r="S23" s="45"/>
      <c r="T23" s="36"/>
      <c r="U23" s="36"/>
      <c r="V23" s="50"/>
      <c r="W23" s="38"/>
      <c r="X23" s="38"/>
      <c r="Y23" s="52"/>
      <c r="Z23" s="40"/>
      <c r="AA23" s="40"/>
      <c r="AB23" s="55"/>
      <c r="AC23" s="55"/>
      <c r="AD23" s="55">
        <f t="shared" si="4"/>
        <v>0</v>
      </c>
      <c r="AE23" s="53">
        <f t="shared" si="5"/>
        <v>0</v>
      </c>
    </row>
    <row r="24" spans="1:31" ht="79.5" customHeight="1">
      <c r="A24" s="57">
        <v>35</v>
      </c>
      <c r="B24" s="81" t="s">
        <v>39</v>
      </c>
      <c r="C24" s="70" t="s">
        <v>151</v>
      </c>
      <c r="D24" s="71" t="s">
        <v>80</v>
      </c>
      <c r="E24" s="69">
        <v>50</v>
      </c>
      <c r="F24" s="69" t="s">
        <v>200</v>
      </c>
      <c r="G24" s="63"/>
      <c r="H24" s="33"/>
      <c r="I24" s="22">
        <f t="shared" si="0"/>
        <v>0</v>
      </c>
      <c r="J24" s="13"/>
      <c r="K24" s="19"/>
      <c r="L24" s="23">
        <f t="shared" si="1"/>
        <v>0</v>
      </c>
      <c r="M24" s="16"/>
      <c r="N24" s="20"/>
      <c r="O24" s="24">
        <f t="shared" si="2"/>
        <v>0</v>
      </c>
      <c r="P24" s="18"/>
      <c r="Q24" s="21"/>
      <c r="R24" s="25">
        <f t="shared" si="3"/>
        <v>0</v>
      </c>
      <c r="S24" s="45"/>
      <c r="T24" s="36"/>
      <c r="U24" s="36"/>
      <c r="V24" s="50"/>
      <c r="W24" s="38"/>
      <c r="X24" s="38"/>
      <c r="Y24" s="52"/>
      <c r="Z24" s="40"/>
      <c r="AA24" s="40"/>
      <c r="AB24" s="55"/>
      <c r="AC24" s="55"/>
      <c r="AD24" s="55">
        <f t="shared" si="4"/>
        <v>0</v>
      </c>
      <c r="AE24" s="53">
        <f t="shared" si="5"/>
        <v>0</v>
      </c>
    </row>
    <row r="25" spans="1:31" ht="76.5" customHeight="1">
      <c r="A25" s="57">
        <v>36</v>
      </c>
      <c r="B25" s="81" t="s">
        <v>39</v>
      </c>
      <c r="C25" s="70" t="s">
        <v>152</v>
      </c>
      <c r="D25" s="71" t="s">
        <v>81</v>
      </c>
      <c r="E25" s="69">
        <v>53</v>
      </c>
      <c r="F25" s="69" t="s">
        <v>200</v>
      </c>
      <c r="G25" s="63"/>
      <c r="H25" s="33"/>
      <c r="I25" s="22">
        <f t="shared" si="0"/>
        <v>0</v>
      </c>
      <c r="J25" s="13"/>
      <c r="K25" s="19"/>
      <c r="L25" s="23">
        <f t="shared" si="1"/>
        <v>0</v>
      </c>
      <c r="M25" s="16"/>
      <c r="N25" s="20"/>
      <c r="O25" s="24">
        <f t="shared" si="2"/>
        <v>0</v>
      </c>
      <c r="P25" s="18"/>
      <c r="Q25" s="21"/>
      <c r="R25" s="25">
        <f t="shared" si="3"/>
        <v>0</v>
      </c>
      <c r="S25" s="45"/>
      <c r="T25" s="36"/>
      <c r="U25" s="36"/>
      <c r="V25" s="50"/>
      <c r="W25" s="38"/>
      <c r="X25" s="38"/>
      <c r="Y25" s="52"/>
      <c r="Z25" s="40"/>
      <c r="AA25" s="40"/>
      <c r="AB25" s="55"/>
      <c r="AC25" s="55"/>
      <c r="AD25" s="55">
        <f t="shared" si="4"/>
        <v>0</v>
      </c>
      <c r="AE25" s="53">
        <f t="shared" si="5"/>
        <v>0</v>
      </c>
    </row>
    <row r="26" spans="1:31" ht="76.5" customHeight="1">
      <c r="A26" s="57">
        <v>37</v>
      </c>
      <c r="B26" s="81" t="s">
        <v>39</v>
      </c>
      <c r="C26" s="70" t="s">
        <v>153</v>
      </c>
      <c r="D26" s="71" t="s">
        <v>82</v>
      </c>
      <c r="E26" s="69">
        <v>72</v>
      </c>
      <c r="F26" s="69" t="s">
        <v>200</v>
      </c>
      <c r="G26" s="63"/>
      <c r="H26" s="33"/>
      <c r="I26" s="22">
        <f t="shared" si="0"/>
        <v>0</v>
      </c>
      <c r="J26" s="13"/>
      <c r="K26" s="19"/>
      <c r="L26" s="23">
        <f t="shared" si="1"/>
        <v>0</v>
      </c>
      <c r="M26" s="16"/>
      <c r="N26" s="20"/>
      <c r="O26" s="24">
        <f t="shared" si="2"/>
        <v>0</v>
      </c>
      <c r="P26" s="18"/>
      <c r="Q26" s="21"/>
      <c r="R26" s="25">
        <f t="shared" si="3"/>
        <v>0</v>
      </c>
      <c r="S26" s="45"/>
      <c r="T26" s="36"/>
      <c r="U26" s="36"/>
      <c r="V26" s="50"/>
      <c r="W26" s="38"/>
      <c r="X26" s="38"/>
      <c r="Y26" s="52"/>
      <c r="Z26" s="40"/>
      <c r="AA26" s="40"/>
      <c r="AB26" s="55"/>
      <c r="AC26" s="55"/>
      <c r="AD26" s="55">
        <f t="shared" si="4"/>
        <v>0</v>
      </c>
      <c r="AE26" s="53">
        <f t="shared" si="5"/>
        <v>0</v>
      </c>
    </row>
    <row r="27" spans="1:31" ht="78" customHeight="1">
      <c r="A27" s="57">
        <v>38</v>
      </c>
      <c r="B27" s="82" t="s">
        <v>40</v>
      </c>
      <c r="C27" s="70" t="s">
        <v>154</v>
      </c>
      <c r="D27" s="71" t="s">
        <v>83</v>
      </c>
      <c r="E27" s="69">
        <v>60</v>
      </c>
      <c r="F27" s="69" t="s">
        <v>200</v>
      </c>
      <c r="G27" s="63"/>
      <c r="H27" s="33"/>
      <c r="I27" s="22">
        <f t="shared" si="0"/>
        <v>0</v>
      </c>
      <c r="J27" s="13"/>
      <c r="K27" s="19"/>
      <c r="L27" s="23">
        <f t="shared" si="1"/>
        <v>0</v>
      </c>
      <c r="M27" s="16"/>
      <c r="N27" s="20"/>
      <c r="O27" s="24">
        <f t="shared" si="2"/>
        <v>0</v>
      </c>
      <c r="P27" s="18"/>
      <c r="Q27" s="21"/>
      <c r="R27" s="25">
        <f t="shared" si="3"/>
        <v>0</v>
      </c>
      <c r="S27" s="45"/>
      <c r="T27" s="36"/>
      <c r="U27" s="36"/>
      <c r="V27" s="50"/>
      <c r="W27" s="38"/>
      <c r="X27" s="38"/>
      <c r="Y27" s="52"/>
      <c r="Z27" s="40"/>
      <c r="AA27" s="40"/>
      <c r="AB27" s="55"/>
      <c r="AC27" s="55"/>
      <c r="AD27" s="55">
        <f t="shared" si="4"/>
        <v>0</v>
      </c>
      <c r="AE27" s="53">
        <f t="shared" si="5"/>
        <v>0</v>
      </c>
    </row>
    <row r="28" spans="1:31" ht="110.25" customHeight="1">
      <c r="A28" s="57">
        <v>39</v>
      </c>
      <c r="B28" s="83" t="s">
        <v>41</v>
      </c>
      <c r="C28" s="70" t="s">
        <v>155</v>
      </c>
      <c r="D28" s="71" t="s">
        <v>84</v>
      </c>
      <c r="E28" s="69">
        <v>50</v>
      </c>
      <c r="F28" s="69" t="s">
        <v>200</v>
      </c>
      <c r="G28" s="63"/>
      <c r="H28" s="33"/>
      <c r="I28" s="22">
        <f t="shared" si="0"/>
        <v>0</v>
      </c>
      <c r="J28" s="13"/>
      <c r="K28" s="19"/>
      <c r="L28" s="23">
        <f t="shared" si="1"/>
        <v>0</v>
      </c>
      <c r="M28" s="16"/>
      <c r="N28" s="20"/>
      <c r="O28" s="24">
        <f t="shared" si="2"/>
        <v>0</v>
      </c>
      <c r="P28" s="18"/>
      <c r="Q28" s="21"/>
      <c r="R28" s="25">
        <f t="shared" si="3"/>
        <v>0</v>
      </c>
      <c r="S28" s="45"/>
      <c r="T28" s="36"/>
      <c r="U28" s="36"/>
      <c r="V28" s="50"/>
      <c r="W28" s="38"/>
      <c r="X28" s="38"/>
      <c r="Y28" s="52"/>
      <c r="Z28" s="40"/>
      <c r="AA28" s="40"/>
      <c r="AB28" s="55"/>
      <c r="AC28" s="55"/>
      <c r="AD28" s="55">
        <f t="shared" si="4"/>
        <v>0</v>
      </c>
      <c r="AE28" s="53">
        <f t="shared" si="5"/>
        <v>0</v>
      </c>
    </row>
    <row r="29" spans="1:31" ht="93.75" customHeight="1">
      <c r="A29" s="57">
        <v>40</v>
      </c>
      <c r="B29" s="83" t="s">
        <v>41</v>
      </c>
      <c r="C29" s="70" t="s">
        <v>156</v>
      </c>
      <c r="D29" s="71" t="s">
        <v>85</v>
      </c>
      <c r="E29" s="69">
        <v>75</v>
      </c>
      <c r="F29" s="69" t="s">
        <v>200</v>
      </c>
      <c r="G29" s="63"/>
      <c r="H29" s="33"/>
      <c r="I29" s="22">
        <f t="shared" si="0"/>
        <v>0</v>
      </c>
      <c r="J29" s="13"/>
      <c r="K29" s="19"/>
      <c r="L29" s="23">
        <f t="shared" si="1"/>
        <v>0</v>
      </c>
      <c r="M29" s="16"/>
      <c r="N29" s="20"/>
      <c r="O29" s="24">
        <f t="shared" si="2"/>
        <v>0</v>
      </c>
      <c r="P29" s="18"/>
      <c r="Q29" s="21"/>
      <c r="R29" s="25">
        <f t="shared" si="3"/>
        <v>0</v>
      </c>
      <c r="S29" s="45"/>
      <c r="T29" s="36"/>
      <c r="U29" s="36"/>
      <c r="V29" s="50"/>
      <c r="W29" s="38"/>
      <c r="X29" s="38"/>
      <c r="Y29" s="52"/>
      <c r="Z29" s="40"/>
      <c r="AA29" s="40"/>
      <c r="AB29" s="55"/>
      <c r="AC29" s="55"/>
      <c r="AD29" s="55">
        <f t="shared" si="4"/>
        <v>0</v>
      </c>
      <c r="AE29" s="53">
        <f t="shared" si="5"/>
        <v>0</v>
      </c>
    </row>
    <row r="30" spans="1:31" ht="89.25" customHeight="1">
      <c r="A30" s="57">
        <v>41</v>
      </c>
      <c r="B30" s="83" t="s">
        <v>41</v>
      </c>
      <c r="C30" s="70" t="s">
        <v>157</v>
      </c>
      <c r="D30" s="71" t="s">
        <v>86</v>
      </c>
      <c r="E30" s="69">
        <v>50</v>
      </c>
      <c r="F30" s="69" t="s">
        <v>200</v>
      </c>
      <c r="G30" s="63"/>
      <c r="H30" s="33"/>
      <c r="I30" s="22">
        <f t="shared" si="0"/>
        <v>0</v>
      </c>
      <c r="J30" s="13"/>
      <c r="K30" s="19"/>
      <c r="L30" s="23">
        <f t="shared" si="1"/>
        <v>0</v>
      </c>
      <c r="M30" s="16"/>
      <c r="N30" s="20"/>
      <c r="O30" s="24">
        <f t="shared" si="2"/>
        <v>0</v>
      </c>
      <c r="P30" s="18"/>
      <c r="Q30" s="21"/>
      <c r="R30" s="25">
        <f t="shared" si="3"/>
        <v>0</v>
      </c>
      <c r="S30" s="45"/>
      <c r="T30" s="36"/>
      <c r="U30" s="36"/>
      <c r="V30" s="50"/>
      <c r="W30" s="38"/>
      <c r="X30" s="38"/>
      <c r="Y30" s="52"/>
      <c r="Z30" s="40"/>
      <c r="AA30" s="40"/>
      <c r="AB30" s="55"/>
      <c r="AC30" s="55"/>
      <c r="AD30" s="55">
        <f t="shared" si="4"/>
        <v>0</v>
      </c>
      <c r="AE30" s="53">
        <f t="shared" si="5"/>
        <v>0</v>
      </c>
    </row>
    <row r="31" spans="1:31" ht="95.25" customHeight="1">
      <c r="A31" s="57">
        <v>42</v>
      </c>
      <c r="B31" s="83" t="s">
        <v>41</v>
      </c>
      <c r="C31" s="70" t="s">
        <v>158</v>
      </c>
      <c r="D31" s="71" t="s">
        <v>87</v>
      </c>
      <c r="E31" s="69">
        <v>54</v>
      </c>
      <c r="F31" s="69" t="s">
        <v>200</v>
      </c>
      <c r="G31" s="63"/>
      <c r="H31" s="33"/>
      <c r="I31" s="22">
        <f t="shared" si="0"/>
        <v>0</v>
      </c>
      <c r="J31" s="13"/>
      <c r="K31" s="19"/>
      <c r="L31" s="23">
        <f t="shared" si="1"/>
        <v>0</v>
      </c>
      <c r="M31" s="16"/>
      <c r="N31" s="20"/>
      <c r="O31" s="24">
        <f t="shared" si="2"/>
        <v>0</v>
      </c>
      <c r="P31" s="18"/>
      <c r="Q31" s="21"/>
      <c r="R31" s="25">
        <f t="shared" si="3"/>
        <v>0</v>
      </c>
      <c r="S31" s="45"/>
      <c r="T31" s="36"/>
      <c r="U31" s="36"/>
      <c r="V31" s="50"/>
      <c r="W31" s="38"/>
      <c r="X31" s="38"/>
      <c r="Y31" s="52"/>
      <c r="Z31" s="40"/>
      <c r="AA31" s="40"/>
      <c r="AB31" s="55"/>
      <c r="AC31" s="55"/>
      <c r="AD31" s="55">
        <f t="shared" si="4"/>
        <v>0</v>
      </c>
      <c r="AE31" s="53">
        <f t="shared" si="5"/>
        <v>0</v>
      </c>
    </row>
    <row r="32" spans="1:31" ht="108.75" customHeight="1">
      <c r="A32" s="57">
        <v>43</v>
      </c>
      <c r="B32" s="83" t="s">
        <v>41</v>
      </c>
      <c r="C32" s="70" t="s">
        <v>159</v>
      </c>
      <c r="D32" s="71" t="s">
        <v>88</v>
      </c>
      <c r="E32" s="69">
        <v>50</v>
      </c>
      <c r="F32" s="69" t="s">
        <v>200</v>
      </c>
      <c r="G32" s="63"/>
      <c r="H32" s="33"/>
      <c r="I32" s="22">
        <f t="shared" si="0"/>
        <v>0</v>
      </c>
      <c r="J32" s="13"/>
      <c r="K32" s="19"/>
      <c r="L32" s="23">
        <f t="shared" si="1"/>
        <v>0</v>
      </c>
      <c r="M32" s="16"/>
      <c r="N32" s="20"/>
      <c r="O32" s="24">
        <f t="shared" si="2"/>
        <v>0</v>
      </c>
      <c r="P32" s="18"/>
      <c r="Q32" s="21"/>
      <c r="R32" s="25">
        <f t="shared" si="3"/>
        <v>0</v>
      </c>
      <c r="S32" s="45"/>
      <c r="T32" s="36"/>
      <c r="U32" s="36"/>
      <c r="V32" s="50"/>
      <c r="W32" s="38"/>
      <c r="X32" s="38"/>
      <c r="Y32" s="52"/>
      <c r="Z32" s="40"/>
      <c r="AA32" s="40"/>
      <c r="AB32" s="55"/>
      <c r="AC32" s="55"/>
      <c r="AD32" s="55">
        <f t="shared" si="4"/>
        <v>0</v>
      </c>
      <c r="AE32" s="53">
        <f t="shared" si="5"/>
        <v>0</v>
      </c>
    </row>
    <row r="33" spans="1:31" ht="81.75" customHeight="1">
      <c r="A33" s="57">
        <v>44</v>
      </c>
      <c r="B33" s="83" t="s">
        <v>41</v>
      </c>
      <c r="C33" s="70" t="s">
        <v>160</v>
      </c>
      <c r="D33" s="71" t="s">
        <v>89</v>
      </c>
      <c r="E33" s="69">
        <v>100</v>
      </c>
      <c r="F33" s="69" t="s">
        <v>200</v>
      </c>
      <c r="G33" s="63"/>
      <c r="H33" s="33"/>
      <c r="I33" s="22">
        <f t="shared" si="0"/>
        <v>0</v>
      </c>
      <c r="J33" s="13"/>
      <c r="K33" s="19"/>
      <c r="L33" s="23">
        <f t="shared" si="1"/>
        <v>0</v>
      </c>
      <c r="M33" s="16"/>
      <c r="N33" s="20"/>
      <c r="O33" s="24">
        <f t="shared" si="2"/>
        <v>0</v>
      </c>
      <c r="P33" s="18"/>
      <c r="Q33" s="21"/>
      <c r="R33" s="25">
        <f t="shared" si="3"/>
        <v>0</v>
      </c>
      <c r="S33" s="45"/>
      <c r="T33" s="36"/>
      <c r="U33" s="36"/>
      <c r="V33" s="50"/>
      <c r="W33" s="38"/>
      <c r="X33" s="38"/>
      <c r="Y33" s="52"/>
      <c r="Z33" s="40"/>
      <c r="AA33" s="40"/>
      <c r="AB33" s="55"/>
      <c r="AC33" s="55"/>
      <c r="AD33" s="55">
        <f t="shared" si="4"/>
        <v>0</v>
      </c>
      <c r="AE33" s="53">
        <f t="shared" si="5"/>
        <v>0</v>
      </c>
    </row>
    <row r="34" spans="1:31" ht="99" customHeight="1">
      <c r="A34" s="57">
        <v>45</v>
      </c>
      <c r="B34" s="83" t="s">
        <v>41</v>
      </c>
      <c r="C34" s="70" t="s">
        <v>161</v>
      </c>
      <c r="D34" s="71" t="s">
        <v>90</v>
      </c>
      <c r="E34" s="69">
        <v>71</v>
      </c>
      <c r="F34" s="69" t="s">
        <v>200</v>
      </c>
      <c r="G34" s="63"/>
      <c r="H34" s="33"/>
      <c r="I34" s="22">
        <f t="shared" si="0"/>
        <v>0</v>
      </c>
      <c r="J34" s="13"/>
      <c r="K34" s="19"/>
      <c r="L34" s="23">
        <f t="shared" si="1"/>
        <v>0</v>
      </c>
      <c r="M34" s="16"/>
      <c r="N34" s="20"/>
      <c r="O34" s="24">
        <f t="shared" si="2"/>
        <v>0</v>
      </c>
      <c r="P34" s="18"/>
      <c r="Q34" s="21"/>
      <c r="R34" s="25">
        <f t="shared" si="3"/>
        <v>0</v>
      </c>
      <c r="S34" s="45"/>
      <c r="T34" s="36"/>
      <c r="U34" s="36"/>
      <c r="V34" s="50"/>
      <c r="W34" s="38"/>
      <c r="X34" s="38"/>
      <c r="Y34" s="52"/>
      <c r="Z34" s="40"/>
      <c r="AA34" s="40"/>
      <c r="AB34" s="55"/>
      <c r="AC34" s="55"/>
      <c r="AD34" s="55">
        <f t="shared" si="4"/>
        <v>0</v>
      </c>
      <c r="AE34" s="53">
        <f t="shared" si="5"/>
        <v>0</v>
      </c>
    </row>
    <row r="35" spans="1:31" ht="90" customHeight="1">
      <c r="A35" s="57">
        <v>46</v>
      </c>
      <c r="B35" s="83" t="s">
        <v>41</v>
      </c>
      <c r="C35" s="70" t="s">
        <v>162</v>
      </c>
      <c r="D35" s="71" t="s">
        <v>91</v>
      </c>
      <c r="E35" s="69">
        <v>85</v>
      </c>
      <c r="F35" s="69" t="s">
        <v>200</v>
      </c>
      <c r="G35" s="63"/>
      <c r="H35" s="33"/>
      <c r="I35" s="22">
        <f t="shared" si="0"/>
        <v>0</v>
      </c>
      <c r="J35" s="13"/>
      <c r="K35" s="19"/>
      <c r="L35" s="23">
        <f t="shared" si="1"/>
        <v>0</v>
      </c>
      <c r="M35" s="16"/>
      <c r="N35" s="20"/>
      <c r="O35" s="24">
        <f t="shared" si="2"/>
        <v>0</v>
      </c>
      <c r="P35" s="18"/>
      <c r="Q35" s="21"/>
      <c r="R35" s="25">
        <f t="shared" si="3"/>
        <v>0</v>
      </c>
      <c r="S35" s="45"/>
      <c r="T35" s="36"/>
      <c r="U35" s="36"/>
      <c r="V35" s="50"/>
      <c r="W35" s="38"/>
      <c r="X35" s="38"/>
      <c r="Y35" s="52"/>
      <c r="Z35" s="40"/>
      <c r="AA35" s="40"/>
      <c r="AB35" s="55"/>
      <c r="AC35" s="55"/>
      <c r="AD35" s="55">
        <f t="shared" si="4"/>
        <v>0</v>
      </c>
      <c r="AE35" s="53">
        <f t="shared" si="5"/>
        <v>0</v>
      </c>
    </row>
    <row r="36" spans="1:31" ht="105" customHeight="1">
      <c r="A36" s="57">
        <v>47</v>
      </c>
      <c r="B36" s="83" t="s">
        <v>41</v>
      </c>
      <c r="C36" s="70" t="s">
        <v>163</v>
      </c>
      <c r="D36" s="71" t="s">
        <v>92</v>
      </c>
      <c r="E36" s="69">
        <v>67</v>
      </c>
      <c r="F36" s="69" t="s">
        <v>200</v>
      </c>
      <c r="G36" s="63"/>
      <c r="H36" s="33"/>
      <c r="I36" s="22">
        <f t="shared" si="0"/>
        <v>0</v>
      </c>
      <c r="J36" s="13"/>
      <c r="K36" s="19"/>
      <c r="L36" s="23">
        <f t="shared" si="1"/>
        <v>0</v>
      </c>
      <c r="M36" s="16"/>
      <c r="N36" s="20"/>
      <c r="O36" s="24">
        <f t="shared" si="2"/>
        <v>0</v>
      </c>
      <c r="P36" s="18"/>
      <c r="Q36" s="21"/>
      <c r="R36" s="25">
        <f t="shared" si="3"/>
        <v>0</v>
      </c>
      <c r="S36" s="45"/>
      <c r="T36" s="36"/>
      <c r="U36" s="36"/>
      <c r="V36" s="50"/>
      <c r="W36" s="38"/>
      <c r="X36" s="38"/>
      <c r="Y36" s="52"/>
      <c r="Z36" s="40"/>
      <c r="AA36" s="40"/>
      <c r="AB36" s="55"/>
      <c r="AC36" s="55"/>
      <c r="AD36" s="55">
        <f t="shared" si="4"/>
        <v>0</v>
      </c>
      <c r="AE36" s="53">
        <f t="shared" si="5"/>
        <v>0</v>
      </c>
    </row>
    <row r="37" spans="1:31" ht="73.5" customHeight="1">
      <c r="A37" s="57">
        <v>48</v>
      </c>
      <c r="B37" s="83" t="s">
        <v>41</v>
      </c>
      <c r="C37" s="70" t="s">
        <v>164</v>
      </c>
      <c r="D37" s="71" t="s">
        <v>93</v>
      </c>
      <c r="E37" s="69">
        <v>79</v>
      </c>
      <c r="F37" s="69" t="s">
        <v>200</v>
      </c>
      <c r="G37" s="63"/>
      <c r="H37" s="33"/>
      <c r="I37" s="22">
        <f t="shared" si="0"/>
        <v>0</v>
      </c>
      <c r="J37" s="13"/>
      <c r="K37" s="19"/>
      <c r="L37" s="23">
        <f t="shared" si="1"/>
        <v>0</v>
      </c>
      <c r="M37" s="16"/>
      <c r="N37" s="20"/>
      <c r="O37" s="24">
        <f t="shared" si="2"/>
        <v>0</v>
      </c>
      <c r="P37" s="18"/>
      <c r="Q37" s="21"/>
      <c r="R37" s="25">
        <f t="shared" si="3"/>
        <v>0</v>
      </c>
      <c r="S37" s="45"/>
      <c r="T37" s="36"/>
      <c r="U37" s="36"/>
      <c r="V37" s="50"/>
      <c r="W37" s="38"/>
      <c r="X37" s="38"/>
      <c r="Y37" s="52"/>
      <c r="Z37" s="40"/>
      <c r="AA37" s="40"/>
      <c r="AB37" s="55"/>
      <c r="AC37" s="55"/>
      <c r="AD37" s="55">
        <f t="shared" si="4"/>
        <v>0</v>
      </c>
      <c r="AE37" s="53">
        <f t="shared" si="5"/>
        <v>0</v>
      </c>
    </row>
    <row r="38" spans="1:31" ht="52.5" customHeight="1">
      <c r="A38" s="57">
        <v>49</v>
      </c>
      <c r="B38" s="76" t="s">
        <v>40</v>
      </c>
      <c r="C38" s="70" t="s">
        <v>165</v>
      </c>
      <c r="D38" s="71" t="s">
        <v>94</v>
      </c>
      <c r="E38" s="69">
        <v>50</v>
      </c>
      <c r="F38" s="69" t="s">
        <v>200</v>
      </c>
      <c r="G38" s="63"/>
      <c r="H38" s="33"/>
      <c r="I38" s="22">
        <f t="shared" si="0"/>
        <v>0</v>
      </c>
      <c r="J38" s="13"/>
      <c r="K38" s="19"/>
      <c r="L38" s="23">
        <f t="shared" si="1"/>
        <v>0</v>
      </c>
      <c r="M38" s="16"/>
      <c r="N38" s="20"/>
      <c r="O38" s="24">
        <f t="shared" si="2"/>
        <v>0</v>
      </c>
      <c r="P38" s="18"/>
      <c r="Q38" s="21"/>
      <c r="R38" s="25">
        <f t="shared" si="3"/>
        <v>0</v>
      </c>
      <c r="S38" s="45"/>
      <c r="T38" s="36"/>
      <c r="U38" s="36"/>
      <c r="V38" s="50"/>
      <c r="W38" s="38"/>
      <c r="X38" s="38"/>
      <c r="Y38" s="52"/>
      <c r="Z38" s="40"/>
      <c r="AA38" s="40"/>
      <c r="AB38" s="55"/>
      <c r="AC38" s="55"/>
      <c r="AD38" s="55">
        <f t="shared" si="4"/>
        <v>0</v>
      </c>
      <c r="AE38" s="53">
        <f t="shared" si="5"/>
        <v>0</v>
      </c>
    </row>
    <row r="39" spans="1:31" ht="57" customHeight="1">
      <c r="A39" s="57">
        <v>50</v>
      </c>
      <c r="B39" s="76" t="s">
        <v>40</v>
      </c>
      <c r="C39" s="70" t="s">
        <v>166</v>
      </c>
      <c r="D39" s="71" t="s">
        <v>95</v>
      </c>
      <c r="E39" s="69">
        <v>66</v>
      </c>
      <c r="F39" s="69" t="s">
        <v>200</v>
      </c>
      <c r="G39" s="63"/>
      <c r="H39" s="33"/>
      <c r="I39" s="22">
        <f t="shared" si="0"/>
        <v>0</v>
      </c>
      <c r="J39" s="13"/>
      <c r="K39" s="19"/>
      <c r="L39" s="23">
        <f t="shared" si="1"/>
        <v>0</v>
      </c>
      <c r="M39" s="16"/>
      <c r="N39" s="20"/>
      <c r="O39" s="24">
        <f t="shared" si="2"/>
        <v>0</v>
      </c>
      <c r="P39" s="18"/>
      <c r="Q39" s="21"/>
      <c r="R39" s="25">
        <f t="shared" si="3"/>
        <v>0</v>
      </c>
      <c r="S39" s="45"/>
      <c r="T39" s="36"/>
      <c r="U39" s="36"/>
      <c r="V39" s="50"/>
      <c r="W39" s="38"/>
      <c r="X39" s="38"/>
      <c r="Y39" s="52"/>
      <c r="Z39" s="40"/>
      <c r="AA39" s="40"/>
      <c r="AB39" s="55"/>
      <c r="AC39" s="55"/>
      <c r="AD39" s="55">
        <f t="shared" si="4"/>
        <v>0</v>
      </c>
      <c r="AE39" s="53">
        <f t="shared" si="5"/>
        <v>0</v>
      </c>
    </row>
    <row r="40" spans="1:31" ht="58.5" customHeight="1">
      <c r="A40" s="57">
        <v>51</v>
      </c>
      <c r="B40" s="76" t="s">
        <v>40</v>
      </c>
      <c r="C40" s="70" t="s">
        <v>167</v>
      </c>
      <c r="D40" s="71" t="s">
        <v>96</v>
      </c>
      <c r="E40" s="69">
        <v>50</v>
      </c>
      <c r="F40" s="69" t="s">
        <v>200</v>
      </c>
      <c r="G40" s="63"/>
      <c r="H40" s="33"/>
      <c r="I40" s="22">
        <f t="shared" si="0"/>
        <v>0</v>
      </c>
      <c r="J40" s="13"/>
      <c r="K40" s="19"/>
      <c r="L40" s="23">
        <f t="shared" si="1"/>
        <v>0</v>
      </c>
      <c r="M40" s="16"/>
      <c r="N40" s="20"/>
      <c r="O40" s="24">
        <f t="shared" si="2"/>
        <v>0</v>
      </c>
      <c r="P40" s="18"/>
      <c r="Q40" s="21"/>
      <c r="R40" s="25">
        <f t="shared" si="3"/>
        <v>0</v>
      </c>
      <c r="S40" s="45"/>
      <c r="T40" s="36"/>
      <c r="U40" s="36"/>
      <c r="V40" s="50"/>
      <c r="W40" s="38"/>
      <c r="X40" s="38"/>
      <c r="Y40" s="52"/>
      <c r="Z40" s="40"/>
      <c r="AA40" s="40"/>
      <c r="AB40" s="55"/>
      <c r="AC40" s="55"/>
      <c r="AD40" s="55">
        <f t="shared" si="4"/>
        <v>0</v>
      </c>
      <c r="AE40" s="53">
        <f t="shared" si="5"/>
        <v>0</v>
      </c>
    </row>
    <row r="41" spans="1:31" ht="99" customHeight="1">
      <c r="A41" s="57">
        <v>53</v>
      </c>
      <c r="B41" s="77" t="s">
        <v>8</v>
      </c>
      <c r="C41" s="70" t="s">
        <v>169</v>
      </c>
      <c r="D41" s="71" t="s">
        <v>98</v>
      </c>
      <c r="E41" s="69">
        <v>51</v>
      </c>
      <c r="F41" s="69" t="s">
        <v>200</v>
      </c>
      <c r="G41" s="63"/>
      <c r="H41" s="33"/>
      <c r="I41" s="22">
        <f t="shared" si="0"/>
        <v>0</v>
      </c>
      <c r="J41" s="13"/>
      <c r="K41" s="19"/>
      <c r="L41" s="23">
        <f t="shared" si="1"/>
        <v>0</v>
      </c>
      <c r="M41" s="16"/>
      <c r="N41" s="20"/>
      <c r="O41" s="24">
        <f t="shared" si="2"/>
        <v>0</v>
      </c>
      <c r="P41" s="18"/>
      <c r="Q41" s="21"/>
      <c r="R41" s="25">
        <f t="shared" si="3"/>
        <v>0</v>
      </c>
      <c r="S41" s="45"/>
      <c r="T41" s="36"/>
      <c r="U41" s="36"/>
      <c r="V41" s="50"/>
      <c r="W41" s="38"/>
      <c r="X41" s="38"/>
      <c r="Y41" s="52"/>
      <c r="Z41" s="40"/>
      <c r="AA41" s="40"/>
      <c r="AB41" s="55"/>
      <c r="AC41" s="55"/>
      <c r="AD41" s="55">
        <f t="shared" si="4"/>
        <v>0</v>
      </c>
      <c r="AE41" s="53">
        <f t="shared" si="5"/>
        <v>0</v>
      </c>
    </row>
    <row r="42" spans="1:31" ht="102" customHeight="1">
      <c r="A42" s="57">
        <v>54</v>
      </c>
      <c r="B42" s="81" t="s">
        <v>42</v>
      </c>
      <c r="C42" s="70" t="s">
        <v>170</v>
      </c>
      <c r="D42" s="71" t="s">
        <v>99</v>
      </c>
      <c r="E42" s="69">
        <v>53</v>
      </c>
      <c r="F42" s="69" t="s">
        <v>200</v>
      </c>
      <c r="G42" s="63"/>
      <c r="H42" s="33"/>
      <c r="I42" s="22">
        <f t="shared" si="0"/>
        <v>0</v>
      </c>
      <c r="J42" s="13"/>
      <c r="K42" s="19"/>
      <c r="L42" s="23">
        <f t="shared" si="1"/>
        <v>0</v>
      </c>
      <c r="M42" s="16"/>
      <c r="N42" s="20"/>
      <c r="O42" s="24">
        <f t="shared" si="2"/>
        <v>0</v>
      </c>
      <c r="P42" s="18"/>
      <c r="Q42" s="21"/>
      <c r="R42" s="25">
        <f t="shared" si="3"/>
        <v>0</v>
      </c>
      <c r="S42" s="45"/>
      <c r="T42" s="36"/>
      <c r="U42" s="36"/>
      <c r="V42" s="50"/>
      <c r="W42" s="38"/>
      <c r="X42" s="38"/>
      <c r="Y42" s="52"/>
      <c r="Z42" s="40"/>
      <c r="AA42" s="40"/>
      <c r="AB42" s="55"/>
      <c r="AC42" s="55"/>
      <c r="AD42" s="55">
        <f t="shared" si="4"/>
        <v>0</v>
      </c>
      <c r="AE42" s="53">
        <f t="shared" si="5"/>
        <v>0</v>
      </c>
    </row>
    <row r="43" spans="1:31" ht="114.75" customHeight="1">
      <c r="A43" s="57">
        <v>55</v>
      </c>
      <c r="B43" s="81" t="s">
        <v>42</v>
      </c>
      <c r="C43" s="70" t="s">
        <v>171</v>
      </c>
      <c r="D43" s="71" t="s">
        <v>100</v>
      </c>
      <c r="E43" s="69">
        <v>50</v>
      </c>
      <c r="F43" s="69" t="s">
        <v>200</v>
      </c>
      <c r="G43" s="121"/>
      <c r="H43" s="123"/>
      <c r="I43" s="125">
        <f t="shared" si="0"/>
        <v>0</v>
      </c>
      <c r="J43" s="126"/>
      <c r="K43" s="128"/>
      <c r="L43" s="119">
        <f t="shared" si="1"/>
        <v>0</v>
      </c>
      <c r="M43" s="113"/>
      <c r="N43" s="115"/>
      <c r="O43" s="116">
        <f t="shared" si="2"/>
        <v>0</v>
      </c>
      <c r="P43" s="117"/>
      <c r="Q43" s="111"/>
      <c r="R43" s="111">
        <f t="shared" si="3"/>
        <v>0</v>
      </c>
      <c r="S43" s="47"/>
      <c r="T43" s="48"/>
      <c r="U43" s="48">
        <f>S43*T43</f>
        <v>0</v>
      </c>
      <c r="V43" s="103">
        <v>8</v>
      </c>
      <c r="W43" s="105">
        <v>62908.35</v>
      </c>
      <c r="X43" s="105">
        <f>V43*W43</f>
        <v>503266.8</v>
      </c>
      <c r="Y43" s="107">
        <v>8</v>
      </c>
      <c r="Z43" s="109">
        <v>241.25</v>
      </c>
      <c r="AA43" s="109">
        <f>Y43*Z43</f>
        <v>1930</v>
      </c>
      <c r="AB43" s="97"/>
      <c r="AC43" s="97"/>
      <c r="AD43" s="97">
        <f t="shared" si="4"/>
        <v>0</v>
      </c>
      <c r="AE43" s="99">
        <f>I43+L43+O43+R43+U43+U44+X43+AA43+AD43</f>
        <v>505196.79999999999</v>
      </c>
    </row>
    <row r="44" spans="1:31" ht="92.25" customHeight="1">
      <c r="A44" s="57">
        <v>56</v>
      </c>
      <c r="B44" s="81" t="s">
        <v>42</v>
      </c>
      <c r="C44" s="70" t="s">
        <v>172</v>
      </c>
      <c r="D44" s="71" t="s">
        <v>101</v>
      </c>
      <c r="E44" s="69">
        <v>76</v>
      </c>
      <c r="F44" s="69" t="s">
        <v>200</v>
      </c>
      <c r="G44" s="122"/>
      <c r="H44" s="124"/>
      <c r="I44" s="98"/>
      <c r="J44" s="127"/>
      <c r="K44" s="129"/>
      <c r="L44" s="120"/>
      <c r="M44" s="114"/>
      <c r="N44" s="114"/>
      <c r="O44" s="114"/>
      <c r="P44" s="118"/>
      <c r="Q44" s="112"/>
      <c r="R44" s="112"/>
      <c r="S44" s="47"/>
      <c r="T44" s="48"/>
      <c r="U44" s="48">
        <f>S44*T44</f>
        <v>0</v>
      </c>
      <c r="V44" s="104"/>
      <c r="W44" s="106"/>
      <c r="X44" s="106"/>
      <c r="Y44" s="108"/>
      <c r="Z44" s="110"/>
      <c r="AA44" s="110"/>
      <c r="AB44" s="98"/>
      <c r="AC44" s="98"/>
      <c r="AD44" s="98"/>
      <c r="AE44" s="98"/>
    </row>
    <row r="45" spans="1:31" ht="86.25" customHeight="1">
      <c r="A45" s="57">
        <v>57</v>
      </c>
      <c r="B45" s="81" t="s">
        <v>42</v>
      </c>
      <c r="C45" s="70" t="s">
        <v>173</v>
      </c>
      <c r="D45" s="71" t="s">
        <v>102</v>
      </c>
      <c r="E45" s="69">
        <v>50</v>
      </c>
      <c r="F45" s="69" t="s">
        <v>200</v>
      </c>
      <c r="G45" s="63"/>
      <c r="H45" s="33"/>
      <c r="I45" s="22">
        <f t="shared" si="0"/>
        <v>0</v>
      </c>
      <c r="J45" s="13"/>
      <c r="K45" s="19"/>
      <c r="L45" s="23">
        <f t="shared" si="1"/>
        <v>0</v>
      </c>
      <c r="M45" s="16"/>
      <c r="N45" s="20"/>
      <c r="O45" s="24">
        <f t="shared" si="2"/>
        <v>0</v>
      </c>
      <c r="P45" s="18"/>
      <c r="Q45" s="21"/>
      <c r="R45" s="25">
        <f t="shared" si="3"/>
        <v>0</v>
      </c>
      <c r="S45" s="45"/>
      <c r="T45" s="36"/>
      <c r="U45" s="36"/>
      <c r="V45" s="50"/>
      <c r="W45" s="38"/>
      <c r="X45" s="38"/>
      <c r="Y45" s="52"/>
      <c r="Z45" s="40"/>
      <c r="AA45" s="40"/>
      <c r="AB45" s="55"/>
      <c r="AC45" s="55"/>
      <c r="AD45" s="55">
        <f>AB45*AC45</f>
        <v>0</v>
      </c>
      <c r="AE45" s="53">
        <f>I45+L45+O45+R45+U45+X45+AA45+AD45</f>
        <v>0</v>
      </c>
    </row>
    <row r="46" spans="1:31" ht="91.5" customHeight="1">
      <c r="A46" s="57">
        <v>58</v>
      </c>
      <c r="B46" s="78" t="s">
        <v>43</v>
      </c>
      <c r="C46" s="70" t="s">
        <v>174</v>
      </c>
      <c r="D46" s="71" t="s">
        <v>103</v>
      </c>
      <c r="E46" s="69">
        <v>55</v>
      </c>
      <c r="F46" s="69" t="s">
        <v>200</v>
      </c>
      <c r="G46" s="63"/>
      <c r="H46" s="33"/>
      <c r="I46" s="22">
        <f t="shared" si="0"/>
        <v>0</v>
      </c>
      <c r="J46" s="13"/>
      <c r="K46" s="19"/>
      <c r="L46" s="23">
        <f t="shared" si="1"/>
        <v>0</v>
      </c>
      <c r="M46" s="16"/>
      <c r="N46" s="20"/>
      <c r="O46" s="24">
        <f t="shared" si="2"/>
        <v>0</v>
      </c>
      <c r="P46" s="18"/>
      <c r="Q46" s="21"/>
      <c r="R46" s="25">
        <f t="shared" si="3"/>
        <v>0</v>
      </c>
      <c r="S46" s="45"/>
      <c r="T46" s="36"/>
      <c r="U46" s="36"/>
      <c r="V46" s="50"/>
      <c r="W46" s="38"/>
      <c r="X46" s="38"/>
      <c r="Y46" s="52"/>
      <c r="Z46" s="40"/>
      <c r="AA46" s="40"/>
      <c r="AB46" s="55"/>
      <c r="AC46" s="55"/>
      <c r="AD46" s="55">
        <f t="shared" ref="AD46:AD67" si="6">AB46*AC46</f>
        <v>0</v>
      </c>
      <c r="AE46" s="53">
        <f t="shared" ref="AE46:AE67" si="7">I46+L46+O46+R46+U46+X46+AA46+AD46</f>
        <v>0</v>
      </c>
    </row>
    <row r="47" spans="1:31" ht="92.25" customHeight="1">
      <c r="A47" s="57">
        <v>59</v>
      </c>
      <c r="B47" s="78" t="s">
        <v>43</v>
      </c>
      <c r="C47" s="70" t="s">
        <v>175</v>
      </c>
      <c r="D47" s="71" t="s">
        <v>104</v>
      </c>
      <c r="E47" s="69">
        <v>58</v>
      </c>
      <c r="F47" s="69" t="s">
        <v>200</v>
      </c>
      <c r="G47" s="63"/>
      <c r="H47" s="33"/>
      <c r="I47" s="22">
        <f t="shared" si="0"/>
        <v>0</v>
      </c>
      <c r="J47" s="13"/>
      <c r="K47" s="19"/>
      <c r="L47" s="23">
        <f t="shared" si="1"/>
        <v>0</v>
      </c>
      <c r="M47" s="16"/>
      <c r="N47" s="20"/>
      <c r="O47" s="24">
        <f t="shared" si="2"/>
        <v>0</v>
      </c>
      <c r="P47" s="18"/>
      <c r="Q47" s="21"/>
      <c r="R47" s="25">
        <f t="shared" si="3"/>
        <v>0</v>
      </c>
      <c r="S47" s="45"/>
      <c r="T47" s="36"/>
      <c r="U47" s="36"/>
      <c r="V47" s="50"/>
      <c r="W47" s="38"/>
      <c r="X47" s="38"/>
      <c r="Y47" s="52"/>
      <c r="Z47" s="40"/>
      <c r="AA47" s="40"/>
      <c r="AB47" s="55"/>
      <c r="AC47" s="55"/>
      <c r="AD47" s="55">
        <f t="shared" si="6"/>
        <v>0</v>
      </c>
      <c r="AE47" s="53">
        <f t="shared" si="7"/>
        <v>0</v>
      </c>
    </row>
    <row r="48" spans="1:31" ht="81.75" customHeight="1">
      <c r="A48" s="57">
        <v>61</v>
      </c>
      <c r="B48" s="78" t="s">
        <v>43</v>
      </c>
      <c r="C48" s="70" t="s">
        <v>177</v>
      </c>
      <c r="D48" s="71" t="s">
        <v>106</v>
      </c>
      <c r="E48" s="69">
        <v>50</v>
      </c>
      <c r="F48" s="69" t="s">
        <v>200</v>
      </c>
      <c r="G48" s="63"/>
      <c r="H48" s="33"/>
      <c r="I48" s="22">
        <f t="shared" si="0"/>
        <v>0</v>
      </c>
      <c r="J48" s="13"/>
      <c r="K48" s="19"/>
      <c r="L48" s="23">
        <f t="shared" si="1"/>
        <v>0</v>
      </c>
      <c r="M48" s="16"/>
      <c r="N48" s="20"/>
      <c r="O48" s="24">
        <f t="shared" si="2"/>
        <v>0</v>
      </c>
      <c r="P48" s="18"/>
      <c r="Q48" s="21"/>
      <c r="R48" s="25">
        <f t="shared" si="3"/>
        <v>0</v>
      </c>
      <c r="S48" s="45"/>
      <c r="T48" s="36"/>
      <c r="U48" s="36"/>
      <c r="V48" s="50"/>
      <c r="W48" s="38"/>
      <c r="X48" s="38"/>
      <c r="Y48" s="52"/>
      <c r="Z48" s="40"/>
      <c r="AA48" s="40"/>
      <c r="AB48" s="55"/>
      <c r="AC48" s="55"/>
      <c r="AD48" s="55">
        <f t="shared" si="6"/>
        <v>0</v>
      </c>
      <c r="AE48" s="53">
        <f t="shared" si="7"/>
        <v>0</v>
      </c>
    </row>
    <row r="49" spans="1:31" ht="93" customHeight="1">
      <c r="A49" s="57">
        <v>62</v>
      </c>
      <c r="B49" s="78" t="s">
        <v>43</v>
      </c>
      <c r="C49" s="70" t="s">
        <v>178</v>
      </c>
      <c r="D49" s="71" t="s">
        <v>107</v>
      </c>
      <c r="E49" s="69">
        <v>67</v>
      </c>
      <c r="F49" s="69" t="s">
        <v>200</v>
      </c>
      <c r="G49" s="63"/>
      <c r="H49" s="33"/>
      <c r="I49" s="22">
        <f t="shared" si="0"/>
        <v>0</v>
      </c>
      <c r="J49" s="13"/>
      <c r="K49" s="19"/>
      <c r="L49" s="23">
        <f t="shared" si="1"/>
        <v>0</v>
      </c>
      <c r="M49" s="16"/>
      <c r="N49" s="20"/>
      <c r="O49" s="24">
        <f t="shared" si="2"/>
        <v>0</v>
      </c>
      <c r="P49" s="18"/>
      <c r="Q49" s="21"/>
      <c r="R49" s="25">
        <f t="shared" si="3"/>
        <v>0</v>
      </c>
      <c r="S49" s="45"/>
      <c r="T49" s="36"/>
      <c r="U49" s="36"/>
      <c r="V49" s="50"/>
      <c r="W49" s="38"/>
      <c r="X49" s="38"/>
      <c r="Y49" s="52"/>
      <c r="Z49" s="40"/>
      <c r="AA49" s="40"/>
      <c r="AB49" s="55"/>
      <c r="AC49" s="55"/>
      <c r="AD49" s="55">
        <f t="shared" si="6"/>
        <v>0</v>
      </c>
      <c r="AE49" s="53">
        <f t="shared" si="7"/>
        <v>0</v>
      </c>
    </row>
    <row r="50" spans="1:31" ht="90.75" customHeight="1">
      <c r="A50" s="57">
        <v>63</v>
      </c>
      <c r="B50" s="78" t="s">
        <v>43</v>
      </c>
      <c r="C50" s="70" t="s">
        <v>179</v>
      </c>
      <c r="D50" s="71" t="s">
        <v>108</v>
      </c>
      <c r="E50" s="69">
        <v>81</v>
      </c>
      <c r="F50" s="69" t="s">
        <v>200</v>
      </c>
      <c r="G50" s="63"/>
      <c r="H50" s="33"/>
      <c r="I50" s="22">
        <f t="shared" si="0"/>
        <v>0</v>
      </c>
      <c r="J50" s="13"/>
      <c r="K50" s="19"/>
      <c r="L50" s="23">
        <f t="shared" si="1"/>
        <v>0</v>
      </c>
      <c r="M50" s="16"/>
      <c r="N50" s="20"/>
      <c r="O50" s="24">
        <f t="shared" si="2"/>
        <v>0</v>
      </c>
      <c r="P50" s="18"/>
      <c r="Q50" s="21"/>
      <c r="R50" s="25">
        <f t="shared" si="3"/>
        <v>0</v>
      </c>
      <c r="S50" s="45"/>
      <c r="T50" s="36"/>
      <c r="U50" s="36"/>
      <c r="V50" s="50"/>
      <c r="W50" s="38"/>
      <c r="X50" s="38"/>
      <c r="Y50" s="52"/>
      <c r="Z50" s="40"/>
      <c r="AA50" s="40"/>
      <c r="AB50" s="55"/>
      <c r="AC50" s="55"/>
      <c r="AD50" s="55">
        <f t="shared" si="6"/>
        <v>0</v>
      </c>
      <c r="AE50" s="53">
        <f t="shared" si="7"/>
        <v>0</v>
      </c>
    </row>
    <row r="51" spans="1:31" ht="99" customHeight="1">
      <c r="A51" s="57">
        <v>64</v>
      </c>
      <c r="B51" s="78" t="s">
        <v>43</v>
      </c>
      <c r="C51" s="70" t="s">
        <v>180</v>
      </c>
      <c r="D51" s="71" t="s">
        <v>109</v>
      </c>
      <c r="E51" s="69">
        <v>50</v>
      </c>
      <c r="F51" s="69" t="s">
        <v>200</v>
      </c>
      <c r="G51" s="63"/>
      <c r="H51" s="33"/>
      <c r="I51" s="22">
        <f t="shared" si="0"/>
        <v>0</v>
      </c>
      <c r="J51" s="13"/>
      <c r="K51" s="19"/>
      <c r="L51" s="23">
        <f t="shared" si="1"/>
        <v>0</v>
      </c>
      <c r="M51" s="16"/>
      <c r="N51" s="20"/>
      <c r="O51" s="24">
        <f t="shared" si="2"/>
        <v>0</v>
      </c>
      <c r="P51" s="18"/>
      <c r="Q51" s="21"/>
      <c r="R51" s="25">
        <f t="shared" si="3"/>
        <v>0</v>
      </c>
      <c r="S51" s="45"/>
      <c r="T51" s="36"/>
      <c r="U51" s="36"/>
      <c r="V51" s="50"/>
      <c r="W51" s="38"/>
      <c r="X51" s="38"/>
      <c r="Y51" s="52"/>
      <c r="Z51" s="40"/>
      <c r="AA51" s="40"/>
      <c r="AB51" s="55"/>
      <c r="AC51" s="55"/>
      <c r="AD51" s="55">
        <f t="shared" si="6"/>
        <v>0</v>
      </c>
      <c r="AE51" s="53">
        <f t="shared" si="7"/>
        <v>0</v>
      </c>
    </row>
    <row r="52" spans="1:31" ht="87.75" customHeight="1">
      <c r="A52" s="57">
        <v>65</v>
      </c>
      <c r="B52" s="85" t="s">
        <v>1</v>
      </c>
      <c r="C52" s="86" t="s">
        <v>181</v>
      </c>
      <c r="D52" s="87" t="s">
        <v>110</v>
      </c>
      <c r="E52" s="69">
        <v>56</v>
      </c>
      <c r="F52" s="69" t="s">
        <v>200</v>
      </c>
      <c r="G52" s="63"/>
      <c r="H52" s="33"/>
      <c r="I52" s="22">
        <f t="shared" si="0"/>
        <v>0</v>
      </c>
      <c r="J52" s="13"/>
      <c r="K52" s="19"/>
      <c r="L52" s="23">
        <f t="shared" si="1"/>
        <v>0</v>
      </c>
      <c r="M52" s="16"/>
      <c r="N52" s="20"/>
      <c r="O52" s="24">
        <f t="shared" si="2"/>
        <v>0</v>
      </c>
      <c r="P52" s="18"/>
      <c r="Q52" s="21"/>
      <c r="R52" s="25">
        <f t="shared" si="3"/>
        <v>0</v>
      </c>
      <c r="S52" s="45"/>
      <c r="T52" s="36"/>
      <c r="U52" s="36"/>
      <c r="V52" s="50"/>
      <c r="W52" s="38"/>
      <c r="X52" s="38"/>
      <c r="Y52" s="52"/>
      <c r="Z52" s="40"/>
      <c r="AA52" s="40"/>
      <c r="AB52" s="55"/>
      <c r="AC52" s="55"/>
      <c r="AD52" s="55">
        <f t="shared" si="6"/>
        <v>0</v>
      </c>
      <c r="AE52" s="53">
        <f t="shared" si="7"/>
        <v>0</v>
      </c>
    </row>
    <row r="53" spans="1:31" ht="84" customHeight="1">
      <c r="A53" s="57">
        <v>66</v>
      </c>
      <c r="B53" s="72" t="s">
        <v>4</v>
      </c>
      <c r="C53" s="70" t="s">
        <v>10</v>
      </c>
      <c r="D53" s="71" t="s">
        <v>111</v>
      </c>
      <c r="E53" s="69">
        <v>54</v>
      </c>
      <c r="F53" s="69" t="s">
        <v>200</v>
      </c>
      <c r="G53" s="63"/>
      <c r="H53" s="33"/>
      <c r="I53" s="22">
        <f t="shared" si="0"/>
        <v>0</v>
      </c>
      <c r="J53" s="13"/>
      <c r="K53" s="19"/>
      <c r="L53" s="23">
        <f t="shared" si="1"/>
        <v>0</v>
      </c>
      <c r="M53" s="16"/>
      <c r="N53" s="20"/>
      <c r="O53" s="24">
        <f t="shared" si="2"/>
        <v>0</v>
      </c>
      <c r="P53" s="18"/>
      <c r="Q53" s="21"/>
      <c r="R53" s="25">
        <f t="shared" si="3"/>
        <v>0</v>
      </c>
      <c r="S53" s="45"/>
      <c r="T53" s="36"/>
      <c r="U53" s="36"/>
      <c r="V53" s="50"/>
      <c r="W53" s="38"/>
      <c r="X53" s="38"/>
      <c r="Y53" s="52"/>
      <c r="Z53" s="40"/>
      <c r="AA53" s="40"/>
      <c r="AB53" s="55"/>
      <c r="AC53" s="55"/>
      <c r="AD53" s="55">
        <f t="shared" si="6"/>
        <v>0</v>
      </c>
      <c r="AE53" s="53">
        <f t="shared" si="7"/>
        <v>0</v>
      </c>
    </row>
    <row r="54" spans="1:31" ht="119.25" customHeight="1">
      <c r="A54" s="57">
        <v>67</v>
      </c>
      <c r="B54" s="86" t="s">
        <v>44</v>
      </c>
      <c r="C54" s="70" t="s">
        <v>182</v>
      </c>
      <c r="D54" s="71" t="s">
        <v>112</v>
      </c>
      <c r="E54" s="69">
        <v>72</v>
      </c>
      <c r="F54" s="69" t="s">
        <v>200</v>
      </c>
      <c r="G54" s="63"/>
      <c r="H54" s="33"/>
      <c r="I54" s="22">
        <f t="shared" ref="I54:I67" si="8">G54*H54</f>
        <v>0</v>
      </c>
      <c r="J54" s="13"/>
      <c r="K54" s="19"/>
      <c r="L54" s="23">
        <f t="shared" ref="L54:L67" si="9">J54*K54</f>
        <v>0</v>
      </c>
      <c r="M54" s="16"/>
      <c r="N54" s="20"/>
      <c r="O54" s="24">
        <f t="shared" ref="O54:O67" si="10">M54*N54</f>
        <v>0</v>
      </c>
      <c r="P54" s="18"/>
      <c r="Q54" s="21"/>
      <c r="R54" s="25">
        <f t="shared" ref="R54:R67" si="11">P54*Q54</f>
        <v>0</v>
      </c>
      <c r="S54" s="45"/>
      <c r="T54" s="36"/>
      <c r="U54" s="36"/>
      <c r="V54" s="50"/>
      <c r="W54" s="38"/>
      <c r="X54" s="38"/>
      <c r="Y54" s="52"/>
      <c r="Z54" s="40"/>
      <c r="AA54" s="40"/>
      <c r="AB54" s="55"/>
      <c r="AC54" s="55"/>
      <c r="AD54" s="55">
        <f t="shared" si="6"/>
        <v>0</v>
      </c>
      <c r="AE54" s="53">
        <f t="shared" si="7"/>
        <v>0</v>
      </c>
    </row>
    <row r="55" spans="1:31" ht="102.75" customHeight="1">
      <c r="A55" s="57">
        <v>70</v>
      </c>
      <c r="B55" s="88" t="s">
        <v>46</v>
      </c>
      <c r="C55" s="70" t="s">
        <v>185</v>
      </c>
      <c r="D55" s="71" t="s">
        <v>115</v>
      </c>
      <c r="E55" s="69">
        <v>50</v>
      </c>
      <c r="F55" s="69" t="s">
        <v>200</v>
      </c>
      <c r="G55" s="63"/>
      <c r="H55" s="33"/>
      <c r="I55" s="22">
        <f t="shared" si="8"/>
        <v>0</v>
      </c>
      <c r="J55" s="13"/>
      <c r="K55" s="19"/>
      <c r="L55" s="23">
        <f t="shared" si="9"/>
        <v>0</v>
      </c>
      <c r="M55" s="16"/>
      <c r="N55" s="20"/>
      <c r="O55" s="24">
        <f t="shared" si="10"/>
        <v>0</v>
      </c>
      <c r="P55" s="18"/>
      <c r="Q55" s="21"/>
      <c r="R55" s="25">
        <f t="shared" si="11"/>
        <v>0</v>
      </c>
      <c r="S55" s="45"/>
      <c r="T55" s="36"/>
      <c r="U55" s="36"/>
      <c r="V55" s="50"/>
      <c r="W55" s="38"/>
      <c r="X55" s="38"/>
      <c r="Y55" s="52"/>
      <c r="Z55" s="40"/>
      <c r="AA55" s="40"/>
      <c r="AB55" s="55"/>
      <c r="AC55" s="55"/>
      <c r="AD55" s="55">
        <f t="shared" si="6"/>
        <v>0</v>
      </c>
      <c r="AE55" s="53">
        <f t="shared" si="7"/>
        <v>0</v>
      </c>
    </row>
    <row r="56" spans="1:31" ht="98.25" customHeight="1">
      <c r="A56" s="57">
        <v>71</v>
      </c>
      <c r="B56" s="88" t="s">
        <v>46</v>
      </c>
      <c r="C56" s="70" t="s">
        <v>186</v>
      </c>
      <c r="D56" s="71" t="s">
        <v>116</v>
      </c>
      <c r="E56" s="69">
        <v>50</v>
      </c>
      <c r="F56" s="69" t="s">
        <v>200</v>
      </c>
      <c r="G56" s="63"/>
      <c r="H56" s="33"/>
      <c r="I56" s="22">
        <f t="shared" si="8"/>
        <v>0</v>
      </c>
      <c r="J56" s="13"/>
      <c r="K56" s="19"/>
      <c r="L56" s="23">
        <f t="shared" si="9"/>
        <v>0</v>
      </c>
      <c r="M56" s="16"/>
      <c r="N56" s="20"/>
      <c r="O56" s="24">
        <f t="shared" si="10"/>
        <v>0</v>
      </c>
      <c r="P56" s="18"/>
      <c r="Q56" s="21"/>
      <c r="R56" s="25">
        <f t="shared" si="11"/>
        <v>0</v>
      </c>
      <c r="S56" s="45"/>
      <c r="T56" s="36"/>
      <c r="U56" s="36"/>
      <c r="V56" s="50"/>
      <c r="W56" s="38"/>
      <c r="X56" s="38"/>
      <c r="Y56" s="52"/>
      <c r="Z56" s="40"/>
      <c r="AA56" s="40"/>
      <c r="AB56" s="55"/>
      <c r="AC56" s="55"/>
      <c r="AD56" s="55">
        <f t="shared" si="6"/>
        <v>0</v>
      </c>
      <c r="AE56" s="53">
        <f t="shared" si="7"/>
        <v>0</v>
      </c>
    </row>
    <row r="57" spans="1:31" ht="82.5" customHeight="1">
      <c r="A57" s="57">
        <v>72</v>
      </c>
      <c r="B57" s="88" t="s">
        <v>46</v>
      </c>
      <c r="C57" s="70" t="s">
        <v>187</v>
      </c>
      <c r="D57" s="71" t="s">
        <v>117</v>
      </c>
      <c r="E57" s="69">
        <v>77</v>
      </c>
      <c r="F57" s="69" t="s">
        <v>200</v>
      </c>
      <c r="G57" s="63"/>
      <c r="H57" s="33"/>
      <c r="I57" s="22">
        <f t="shared" si="8"/>
        <v>0</v>
      </c>
      <c r="J57" s="13"/>
      <c r="K57" s="19"/>
      <c r="L57" s="23">
        <f t="shared" si="9"/>
        <v>0</v>
      </c>
      <c r="M57" s="16"/>
      <c r="N57" s="20"/>
      <c r="O57" s="24">
        <f t="shared" si="10"/>
        <v>0</v>
      </c>
      <c r="P57" s="18"/>
      <c r="Q57" s="21"/>
      <c r="R57" s="25">
        <f t="shared" si="11"/>
        <v>0</v>
      </c>
      <c r="S57" s="45"/>
      <c r="T57" s="36"/>
      <c r="U57" s="36"/>
      <c r="V57" s="50"/>
      <c r="W57" s="38"/>
      <c r="X57" s="38"/>
      <c r="Y57" s="52"/>
      <c r="Z57" s="40"/>
      <c r="AA57" s="40"/>
      <c r="AB57" s="55"/>
      <c r="AC57" s="55"/>
      <c r="AD57" s="55">
        <f t="shared" si="6"/>
        <v>0</v>
      </c>
      <c r="AE57" s="53">
        <f t="shared" si="7"/>
        <v>0</v>
      </c>
    </row>
    <row r="58" spans="1:31" ht="90.75" customHeight="1">
      <c r="A58" s="57">
        <v>73</v>
      </c>
      <c r="B58" s="88" t="s">
        <v>46</v>
      </c>
      <c r="C58" s="70" t="s">
        <v>188</v>
      </c>
      <c r="D58" s="71" t="s">
        <v>118</v>
      </c>
      <c r="E58" s="69">
        <v>50</v>
      </c>
      <c r="F58" s="69" t="s">
        <v>200</v>
      </c>
      <c r="G58" s="63"/>
      <c r="H58" s="33"/>
      <c r="I58" s="22">
        <f t="shared" si="8"/>
        <v>0</v>
      </c>
      <c r="J58" s="13"/>
      <c r="K58" s="19"/>
      <c r="L58" s="23">
        <f t="shared" si="9"/>
        <v>0</v>
      </c>
      <c r="M58" s="16"/>
      <c r="N58" s="20"/>
      <c r="O58" s="24">
        <f t="shared" si="10"/>
        <v>0</v>
      </c>
      <c r="P58" s="18"/>
      <c r="Q58" s="21"/>
      <c r="R58" s="25">
        <f t="shared" si="11"/>
        <v>0</v>
      </c>
      <c r="S58" s="45"/>
      <c r="T58" s="36"/>
      <c r="U58" s="36"/>
      <c r="V58" s="50"/>
      <c r="W58" s="38"/>
      <c r="X58" s="38"/>
      <c r="Y58" s="52"/>
      <c r="Z58" s="40"/>
      <c r="AA58" s="40"/>
      <c r="AB58" s="55"/>
      <c r="AC58" s="55"/>
      <c r="AD58" s="55">
        <f>AB58*AC58</f>
        <v>0</v>
      </c>
      <c r="AE58" s="53">
        <f t="shared" si="7"/>
        <v>0</v>
      </c>
    </row>
    <row r="59" spans="1:31" ht="113.25" customHeight="1">
      <c r="A59" s="57">
        <v>74</v>
      </c>
      <c r="B59" s="88" t="s">
        <v>46</v>
      </c>
      <c r="C59" s="70" t="s">
        <v>189</v>
      </c>
      <c r="D59" s="71" t="s">
        <v>119</v>
      </c>
      <c r="E59" s="69">
        <v>50</v>
      </c>
      <c r="F59" s="69" t="s">
        <v>200</v>
      </c>
      <c r="G59" s="63"/>
      <c r="H59" s="33"/>
      <c r="I59" s="22">
        <f t="shared" si="8"/>
        <v>0</v>
      </c>
      <c r="J59" s="13"/>
      <c r="K59" s="19"/>
      <c r="L59" s="23">
        <f t="shared" si="9"/>
        <v>0</v>
      </c>
      <c r="M59" s="16"/>
      <c r="N59" s="20"/>
      <c r="O59" s="24">
        <f t="shared" si="10"/>
        <v>0</v>
      </c>
      <c r="P59" s="18"/>
      <c r="Q59" s="21"/>
      <c r="R59" s="25">
        <f t="shared" si="11"/>
        <v>0</v>
      </c>
      <c r="S59" s="45"/>
      <c r="T59" s="36"/>
      <c r="U59" s="36"/>
      <c r="V59" s="50"/>
      <c r="W59" s="38"/>
      <c r="X59" s="38"/>
      <c r="Y59" s="52"/>
      <c r="Z59" s="40"/>
      <c r="AA59" s="40"/>
      <c r="AB59" s="55"/>
      <c r="AC59" s="55"/>
      <c r="AD59" s="55">
        <f t="shared" si="6"/>
        <v>0</v>
      </c>
      <c r="AE59" s="53">
        <f t="shared" si="7"/>
        <v>0</v>
      </c>
    </row>
    <row r="60" spans="1:31" ht="95.25" customHeight="1">
      <c r="A60" s="57">
        <v>75</v>
      </c>
      <c r="B60" s="88" t="s">
        <v>46</v>
      </c>
      <c r="C60" s="70" t="s">
        <v>190</v>
      </c>
      <c r="D60" s="71" t="s">
        <v>120</v>
      </c>
      <c r="E60" s="69">
        <v>131</v>
      </c>
      <c r="F60" s="69" t="s">
        <v>200</v>
      </c>
      <c r="G60" s="63"/>
      <c r="H60" s="33"/>
      <c r="I60" s="22">
        <f t="shared" si="8"/>
        <v>0</v>
      </c>
      <c r="J60" s="13"/>
      <c r="K60" s="19"/>
      <c r="L60" s="23">
        <f t="shared" si="9"/>
        <v>0</v>
      </c>
      <c r="M60" s="16"/>
      <c r="N60" s="20"/>
      <c r="O60" s="24">
        <f t="shared" si="10"/>
        <v>0</v>
      </c>
      <c r="P60" s="18"/>
      <c r="Q60" s="21"/>
      <c r="R60" s="25">
        <f t="shared" si="11"/>
        <v>0</v>
      </c>
      <c r="S60" s="45"/>
      <c r="T60" s="36"/>
      <c r="U60" s="36"/>
      <c r="V60" s="50"/>
      <c r="W60" s="38"/>
      <c r="X60" s="38"/>
      <c r="Y60" s="52"/>
      <c r="Z60" s="40"/>
      <c r="AA60" s="40"/>
      <c r="AB60" s="55"/>
      <c r="AC60" s="55"/>
      <c r="AD60" s="55">
        <f t="shared" si="6"/>
        <v>0</v>
      </c>
      <c r="AE60" s="53">
        <f t="shared" si="7"/>
        <v>0</v>
      </c>
    </row>
    <row r="61" spans="1:31" ht="57" customHeight="1">
      <c r="A61" s="57">
        <v>76</v>
      </c>
      <c r="B61" s="89" t="s">
        <v>47</v>
      </c>
      <c r="C61" s="70" t="s">
        <v>191</v>
      </c>
      <c r="D61" s="71" t="s">
        <v>121</v>
      </c>
      <c r="E61" s="69">
        <v>51</v>
      </c>
      <c r="F61" s="69" t="s">
        <v>200</v>
      </c>
      <c r="G61" s="63"/>
      <c r="H61" s="33"/>
      <c r="I61" s="22">
        <f t="shared" si="8"/>
        <v>0</v>
      </c>
      <c r="J61" s="13"/>
      <c r="K61" s="19"/>
      <c r="L61" s="23">
        <f t="shared" si="9"/>
        <v>0</v>
      </c>
      <c r="M61" s="16"/>
      <c r="N61" s="20"/>
      <c r="O61" s="24">
        <f t="shared" si="10"/>
        <v>0</v>
      </c>
      <c r="P61" s="18"/>
      <c r="Q61" s="21"/>
      <c r="R61" s="25">
        <f t="shared" si="11"/>
        <v>0</v>
      </c>
      <c r="S61" s="45"/>
      <c r="T61" s="36"/>
      <c r="U61" s="36"/>
      <c r="V61" s="50"/>
      <c r="W61" s="38"/>
      <c r="X61" s="38"/>
      <c r="Y61" s="52"/>
      <c r="Z61" s="40"/>
      <c r="AA61" s="40"/>
      <c r="AB61" s="55"/>
      <c r="AC61" s="55"/>
      <c r="AD61" s="55">
        <f t="shared" si="6"/>
        <v>0</v>
      </c>
      <c r="AE61" s="53">
        <f t="shared" si="7"/>
        <v>0</v>
      </c>
    </row>
    <row r="62" spans="1:31" ht="57" customHeight="1">
      <c r="A62" s="57">
        <v>77</v>
      </c>
      <c r="B62" s="88" t="s">
        <v>2</v>
      </c>
      <c r="C62" s="70" t="s">
        <v>192</v>
      </c>
      <c r="D62" s="71" t="s">
        <v>122</v>
      </c>
      <c r="E62" s="69">
        <v>50</v>
      </c>
      <c r="F62" s="69" t="s">
        <v>200</v>
      </c>
      <c r="G62" s="63"/>
      <c r="H62" s="33"/>
      <c r="I62" s="22">
        <f t="shared" si="8"/>
        <v>0</v>
      </c>
      <c r="J62" s="13"/>
      <c r="K62" s="19"/>
      <c r="L62" s="23">
        <f t="shared" si="9"/>
        <v>0</v>
      </c>
      <c r="M62" s="16"/>
      <c r="N62" s="20"/>
      <c r="O62" s="24">
        <f t="shared" si="10"/>
        <v>0</v>
      </c>
      <c r="P62" s="18"/>
      <c r="Q62" s="21"/>
      <c r="R62" s="25">
        <f t="shared" si="11"/>
        <v>0</v>
      </c>
      <c r="S62" s="45"/>
      <c r="T62" s="36"/>
      <c r="U62" s="36"/>
      <c r="V62" s="50"/>
      <c r="W62" s="38"/>
      <c r="X62" s="38"/>
      <c r="Y62" s="52"/>
      <c r="Z62" s="40"/>
      <c r="AA62" s="40"/>
      <c r="AB62" s="55"/>
      <c r="AC62" s="55"/>
      <c r="AD62" s="55">
        <f t="shared" si="6"/>
        <v>0</v>
      </c>
      <c r="AE62" s="53">
        <f t="shared" si="7"/>
        <v>0</v>
      </c>
    </row>
    <row r="63" spans="1:31" ht="57" customHeight="1">
      <c r="A63" s="57">
        <v>78</v>
      </c>
      <c r="B63" s="88" t="s">
        <v>2</v>
      </c>
      <c r="C63" s="70" t="s">
        <v>193</v>
      </c>
      <c r="D63" s="71" t="s">
        <v>123</v>
      </c>
      <c r="E63" s="69">
        <v>53</v>
      </c>
      <c r="F63" s="69" t="s">
        <v>200</v>
      </c>
      <c r="G63" s="63"/>
      <c r="H63" s="33"/>
      <c r="I63" s="22">
        <f t="shared" si="8"/>
        <v>0</v>
      </c>
      <c r="J63" s="13"/>
      <c r="K63" s="19"/>
      <c r="L63" s="23">
        <f t="shared" si="9"/>
        <v>0</v>
      </c>
      <c r="M63" s="16"/>
      <c r="N63" s="20"/>
      <c r="O63" s="24">
        <f t="shared" si="10"/>
        <v>0</v>
      </c>
      <c r="P63" s="18"/>
      <c r="Q63" s="21"/>
      <c r="R63" s="25">
        <f t="shared" si="11"/>
        <v>0</v>
      </c>
      <c r="S63" s="45"/>
      <c r="T63" s="36"/>
      <c r="U63" s="36"/>
      <c r="V63" s="50"/>
      <c r="W63" s="38"/>
      <c r="X63" s="38"/>
      <c r="Y63" s="52"/>
      <c r="Z63" s="40"/>
      <c r="AA63" s="40"/>
      <c r="AB63" s="55"/>
      <c r="AC63" s="55"/>
      <c r="AD63" s="55">
        <f t="shared" si="6"/>
        <v>0</v>
      </c>
      <c r="AE63" s="53">
        <f t="shared" si="7"/>
        <v>0</v>
      </c>
    </row>
    <row r="64" spans="1:31" ht="57" customHeight="1">
      <c r="A64" s="57">
        <v>79</v>
      </c>
      <c r="B64" s="88" t="s">
        <v>2</v>
      </c>
      <c r="C64" s="70" t="s">
        <v>194</v>
      </c>
      <c r="D64" s="71" t="s">
        <v>124</v>
      </c>
      <c r="E64" s="69">
        <v>97</v>
      </c>
      <c r="F64" s="69" t="s">
        <v>200</v>
      </c>
      <c r="G64" s="63"/>
      <c r="H64" s="33"/>
      <c r="I64" s="22">
        <f t="shared" si="8"/>
        <v>0</v>
      </c>
      <c r="J64" s="13"/>
      <c r="K64" s="19"/>
      <c r="L64" s="23">
        <f t="shared" si="9"/>
        <v>0</v>
      </c>
      <c r="M64" s="16"/>
      <c r="N64" s="20"/>
      <c r="O64" s="24">
        <f t="shared" si="10"/>
        <v>0</v>
      </c>
      <c r="P64" s="18"/>
      <c r="Q64" s="21"/>
      <c r="R64" s="25">
        <f t="shared" si="11"/>
        <v>0</v>
      </c>
      <c r="S64" s="45"/>
      <c r="T64" s="36"/>
      <c r="U64" s="36"/>
      <c r="V64" s="50"/>
      <c r="W64" s="38"/>
      <c r="X64" s="38"/>
      <c r="Y64" s="52"/>
      <c r="Z64" s="40"/>
      <c r="AA64" s="40"/>
      <c r="AB64" s="55"/>
      <c r="AC64" s="55"/>
      <c r="AD64" s="55">
        <f t="shared" si="6"/>
        <v>0</v>
      </c>
      <c r="AE64" s="53">
        <f t="shared" si="7"/>
        <v>0</v>
      </c>
    </row>
    <row r="65" spans="1:31" ht="63.75" customHeight="1">
      <c r="A65" s="57">
        <v>80</v>
      </c>
      <c r="B65" s="88" t="s">
        <v>2</v>
      </c>
      <c r="C65" s="70" t="s">
        <v>195</v>
      </c>
      <c r="D65" s="71" t="s">
        <v>125</v>
      </c>
      <c r="E65" s="69">
        <v>124</v>
      </c>
      <c r="F65" s="69" t="s">
        <v>200</v>
      </c>
      <c r="G65" s="63"/>
      <c r="H65" s="33"/>
      <c r="I65" s="22">
        <f t="shared" si="8"/>
        <v>0</v>
      </c>
      <c r="J65" s="13"/>
      <c r="K65" s="19"/>
      <c r="L65" s="23">
        <f t="shared" si="9"/>
        <v>0</v>
      </c>
      <c r="M65" s="16"/>
      <c r="N65" s="20"/>
      <c r="O65" s="24">
        <f t="shared" si="10"/>
        <v>0</v>
      </c>
      <c r="P65" s="18"/>
      <c r="Q65" s="21"/>
      <c r="R65" s="25">
        <f t="shared" si="11"/>
        <v>0</v>
      </c>
      <c r="S65" s="45"/>
      <c r="T65" s="36"/>
      <c r="U65" s="36"/>
      <c r="V65" s="50"/>
      <c r="W65" s="38"/>
      <c r="X65" s="38"/>
      <c r="Y65" s="52"/>
      <c r="Z65" s="40"/>
      <c r="AA65" s="40"/>
      <c r="AB65" s="55"/>
      <c r="AC65" s="55"/>
      <c r="AD65" s="55">
        <f t="shared" si="6"/>
        <v>0</v>
      </c>
      <c r="AE65" s="53">
        <f t="shared" si="7"/>
        <v>0</v>
      </c>
    </row>
    <row r="66" spans="1:31" ht="67.5" customHeight="1">
      <c r="A66" s="57">
        <v>82</v>
      </c>
      <c r="B66" s="83" t="s">
        <v>7</v>
      </c>
      <c r="C66" s="70" t="s">
        <v>197</v>
      </c>
      <c r="D66" s="87" t="s">
        <v>127</v>
      </c>
      <c r="E66" s="69">
        <v>52</v>
      </c>
      <c r="F66" s="69" t="s">
        <v>200</v>
      </c>
      <c r="G66" s="63"/>
      <c r="H66" s="33"/>
      <c r="I66" s="22">
        <f t="shared" si="8"/>
        <v>0</v>
      </c>
      <c r="J66" s="13"/>
      <c r="K66" s="19"/>
      <c r="L66" s="23">
        <f t="shared" si="9"/>
        <v>0</v>
      </c>
      <c r="M66" s="16"/>
      <c r="N66" s="20"/>
      <c r="O66" s="24">
        <f t="shared" si="10"/>
        <v>0</v>
      </c>
      <c r="P66" s="18"/>
      <c r="Q66" s="21"/>
      <c r="R66" s="25">
        <f t="shared" si="11"/>
        <v>0</v>
      </c>
      <c r="S66" s="45"/>
      <c r="T66" s="36"/>
      <c r="U66" s="36"/>
      <c r="V66" s="50"/>
      <c r="W66" s="38"/>
      <c r="X66" s="38"/>
      <c r="Y66" s="52"/>
      <c r="Z66" s="40"/>
      <c r="AA66" s="40"/>
      <c r="AB66" s="55"/>
      <c r="AC66" s="55"/>
      <c r="AD66" s="55">
        <f t="shared" si="6"/>
        <v>0</v>
      </c>
      <c r="AE66" s="53">
        <f t="shared" si="7"/>
        <v>0</v>
      </c>
    </row>
    <row r="67" spans="1:31" ht="78.75" customHeight="1">
      <c r="A67" s="57">
        <v>83</v>
      </c>
      <c r="B67" s="78" t="s">
        <v>4</v>
      </c>
      <c r="C67" s="70" t="s">
        <v>9</v>
      </c>
      <c r="D67" s="87" t="s">
        <v>128</v>
      </c>
      <c r="E67" s="69">
        <v>31</v>
      </c>
      <c r="F67" s="69" t="s">
        <v>200</v>
      </c>
      <c r="G67" s="63"/>
      <c r="H67" s="33"/>
      <c r="I67" s="22">
        <f t="shared" si="8"/>
        <v>0</v>
      </c>
      <c r="J67" s="13"/>
      <c r="K67" s="19"/>
      <c r="L67" s="23">
        <f t="shared" si="9"/>
        <v>0</v>
      </c>
      <c r="M67" s="16"/>
      <c r="N67" s="20"/>
      <c r="O67" s="24">
        <f t="shared" si="10"/>
        <v>0</v>
      </c>
      <c r="P67" s="18"/>
      <c r="Q67" s="21"/>
      <c r="R67" s="25">
        <f t="shared" si="11"/>
        <v>0</v>
      </c>
      <c r="S67" s="45"/>
      <c r="T67" s="36"/>
      <c r="U67" s="36"/>
      <c r="V67" s="50"/>
      <c r="W67" s="38"/>
      <c r="X67" s="38"/>
      <c r="Y67" s="52"/>
      <c r="Z67" s="40"/>
      <c r="AA67" s="40"/>
      <c r="AB67" s="55"/>
      <c r="AC67" s="55"/>
      <c r="AD67" s="55">
        <f t="shared" si="6"/>
        <v>0</v>
      </c>
      <c r="AE67" s="53">
        <f t="shared" si="7"/>
        <v>0</v>
      </c>
    </row>
    <row r="68" spans="1:31" ht="17.25" customHeight="1">
      <c r="E68" s="59"/>
      <c r="F68" s="59"/>
      <c r="O68" s="3" t="s">
        <v>19</v>
      </c>
    </row>
    <row r="69" spans="1:31" ht="17.25" customHeight="1">
      <c r="E69" s="60" t="s">
        <v>17</v>
      </c>
      <c r="O69" s="3" t="s">
        <v>20</v>
      </c>
    </row>
    <row r="70" spans="1:31" ht="17.25" hidden="1" customHeight="1"/>
    <row r="71" spans="1:31" ht="17.25" hidden="1" customHeight="1">
      <c r="E71" s="61" t="s">
        <v>18</v>
      </c>
      <c r="F71" s="61"/>
      <c r="O71" s="3" t="s">
        <v>21</v>
      </c>
    </row>
    <row r="72" spans="1:31" ht="17.25" hidden="1" customHeight="1"/>
    <row r="73" spans="1:31" ht="17.25" hidden="1" customHeight="1">
      <c r="O73" s="3" t="s">
        <v>15</v>
      </c>
    </row>
    <row r="74" spans="1:31" ht="17.25" hidden="1" customHeight="1">
      <c r="O74" s="3" t="s">
        <v>16</v>
      </c>
    </row>
    <row r="75" spans="1:31" ht="17.25" hidden="1" customHeight="1"/>
    <row r="76" spans="1:31" ht="17.25" hidden="1" customHeight="1"/>
    <row r="77" spans="1:31" ht="17.25" hidden="1" customHeight="1"/>
    <row r="78" spans="1:31" ht="17.25" hidden="1" customHeight="1"/>
    <row r="79" spans="1:31" ht="17.25" hidden="1" customHeight="1">
      <c r="O79" s="3" t="s">
        <v>22</v>
      </c>
    </row>
    <row r="80" spans="1:31" ht="17.25" hidden="1" customHeight="1">
      <c r="AE80" s="11" t="s">
        <v>23</v>
      </c>
    </row>
    <row r="81" spans="15:31" ht="17.25" hidden="1" customHeight="1">
      <c r="O81" s="5" t="s">
        <v>21</v>
      </c>
      <c r="P81" s="6"/>
      <c r="Q81" s="10"/>
      <c r="R81" s="7"/>
      <c r="S81" s="46"/>
      <c r="T81" s="34"/>
      <c r="U81" s="34"/>
      <c r="V81" s="46"/>
      <c r="W81" s="34"/>
      <c r="X81" s="34"/>
      <c r="Y81" s="46"/>
      <c r="Z81" s="34"/>
      <c r="AA81" s="34"/>
      <c r="AB81" s="34"/>
      <c r="AC81" s="34"/>
      <c r="AD81" s="34"/>
      <c r="AE81" s="9"/>
    </row>
    <row r="82" spans="15:31" ht="17.25" hidden="1" customHeight="1">
      <c r="O82" s="5" t="s">
        <v>15</v>
      </c>
      <c r="P82" s="6"/>
      <c r="Q82" s="10"/>
      <c r="R82" s="7"/>
      <c r="S82" s="46"/>
      <c r="T82" s="34"/>
      <c r="U82" s="34"/>
      <c r="V82" s="46"/>
      <c r="W82" s="34"/>
      <c r="X82" s="34"/>
      <c r="Y82" s="46"/>
      <c r="Z82" s="34"/>
      <c r="AA82" s="34"/>
      <c r="AB82" s="34"/>
      <c r="AC82" s="34"/>
      <c r="AD82" s="34"/>
      <c r="AE82" s="11">
        <f>R73-R82</f>
        <v>0</v>
      </c>
    </row>
    <row r="83" spans="15:31" ht="17.25" hidden="1" customHeight="1">
      <c r="O83" s="100" t="s">
        <v>16</v>
      </c>
      <c r="P83" s="6"/>
      <c r="Q83" s="10"/>
      <c r="R83" s="7"/>
      <c r="S83" s="46"/>
      <c r="T83" s="34"/>
      <c r="U83" s="34"/>
      <c r="V83" s="46"/>
      <c r="W83" s="34"/>
      <c r="X83" s="34"/>
      <c r="Y83" s="46"/>
      <c r="Z83" s="34"/>
      <c r="AA83" s="34"/>
      <c r="AB83" s="34"/>
      <c r="AC83" s="34"/>
      <c r="AD83" s="34"/>
      <c r="AE83" s="11"/>
    </row>
    <row r="84" spans="15:31" ht="17.25" hidden="1" customHeight="1">
      <c r="O84" s="101"/>
      <c r="P84" s="6"/>
      <c r="Q84" s="10"/>
      <c r="R84" s="7"/>
      <c r="S84" s="46"/>
      <c r="T84" s="34"/>
      <c r="U84" s="34"/>
      <c r="V84" s="46"/>
      <c r="W84" s="34"/>
      <c r="X84" s="34"/>
      <c r="Y84" s="46"/>
      <c r="Z84" s="34"/>
      <c r="AA84" s="34"/>
      <c r="AB84" s="34"/>
      <c r="AC84" s="34"/>
      <c r="AD84" s="34"/>
      <c r="AE84" s="11"/>
    </row>
    <row r="85" spans="15:31" ht="17.25" hidden="1" customHeight="1">
      <c r="O85" s="102"/>
      <c r="P85" s="6"/>
      <c r="Q85" s="10"/>
      <c r="R85" s="7"/>
      <c r="S85" s="46"/>
      <c r="T85" s="34"/>
      <c r="U85" s="34"/>
      <c r="V85" s="46"/>
      <c r="W85" s="34"/>
      <c r="X85" s="34"/>
      <c r="Y85" s="46"/>
      <c r="Z85" s="34"/>
      <c r="AA85" s="34"/>
      <c r="AB85" s="34"/>
      <c r="AC85" s="34"/>
      <c r="AD85" s="34"/>
      <c r="AE85" s="11">
        <f>R74-R85</f>
        <v>0</v>
      </c>
    </row>
    <row r="86" spans="15:31" ht="17.25" hidden="1" customHeight="1">
      <c r="AE86" s="11">
        <f>SUM(AE82:AE85)</f>
        <v>0</v>
      </c>
    </row>
    <row r="87" spans="15:31" ht="17.25" hidden="1" customHeight="1"/>
  </sheetData>
  <mergeCells count="23">
    <mergeCell ref="L43:L44"/>
    <mergeCell ref="G43:G44"/>
    <mergeCell ref="H43:H44"/>
    <mergeCell ref="I43:I44"/>
    <mergeCell ref="J43:J44"/>
    <mergeCell ref="K43:K44"/>
    <mergeCell ref="M43:M44"/>
    <mergeCell ref="N43:N44"/>
    <mergeCell ref="O43:O44"/>
    <mergeCell ref="P43:P44"/>
    <mergeCell ref="Q43:Q44"/>
    <mergeCell ref="AB43:AB44"/>
    <mergeCell ref="AC43:AC44"/>
    <mergeCell ref="AD43:AD44"/>
    <mergeCell ref="AE43:AE44"/>
    <mergeCell ref="O83:O85"/>
    <mergeCell ref="V43:V44"/>
    <mergeCell ref="W43:W44"/>
    <mergeCell ref="X43:X44"/>
    <mergeCell ref="Y43:Y44"/>
    <mergeCell ref="Z43:Z44"/>
    <mergeCell ref="AA43:AA44"/>
    <mergeCell ref="R43:R44"/>
  </mergeCells>
  <pageMargins left="0.70866141732283472" right="0.70866141732283472" top="0.74803149606299213" bottom="0.74803149606299213" header="0.31496062992125984" footer="0.31496062992125984"/>
  <pageSetup paperSize="9" scale="55" fitToHeight="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E42"/>
  <sheetViews>
    <sheetView topLeftCell="A13" zoomScale="85" zoomScaleNormal="85" workbookViewId="0">
      <selection activeCell="D14" sqref="D14"/>
    </sheetView>
  </sheetViews>
  <sheetFormatPr defaultRowHeight="17.25" customHeight="1"/>
  <cols>
    <col min="1" max="1" width="5.85546875" style="4" customWidth="1"/>
    <col min="2" max="2" width="17.7109375" style="4" customWidth="1"/>
    <col min="3" max="3" width="14.140625" style="4" customWidth="1"/>
    <col min="4" max="4" width="40.5703125" style="62" customWidth="1"/>
    <col min="5" max="5" width="15.85546875" style="60" customWidth="1"/>
    <col min="6" max="6" width="23.28515625" style="60" customWidth="1"/>
    <col min="7" max="7" width="17.140625" style="4" hidden="1" customWidth="1"/>
    <col min="8" max="8" width="17.140625" style="2" hidden="1" customWidth="1"/>
    <col min="9" max="9" width="25.140625" style="9" hidden="1" customWidth="1"/>
    <col min="10" max="10" width="17.140625" style="12" hidden="1" customWidth="1"/>
    <col min="11" max="11" width="17.140625" style="2" hidden="1" customWidth="1"/>
    <col min="12" max="12" width="21.28515625" style="3" hidden="1" customWidth="1"/>
    <col min="13" max="13" width="19.42578125" style="4" hidden="1" customWidth="1"/>
    <col min="14" max="14" width="14" style="2" hidden="1" customWidth="1"/>
    <col min="15" max="15" width="20.85546875" style="3" hidden="1" customWidth="1"/>
    <col min="16" max="16" width="19.85546875" style="15" hidden="1" customWidth="1"/>
    <col min="17" max="17" width="22.42578125" style="8" hidden="1" customWidth="1"/>
    <col min="18" max="18" width="23.28515625" style="9" hidden="1" customWidth="1"/>
    <col min="19" max="19" width="20.85546875" style="41" hidden="1" customWidth="1"/>
    <col min="20" max="20" width="16.140625" style="9" hidden="1" customWidth="1"/>
    <col min="21" max="21" width="19.85546875" style="9" hidden="1" customWidth="1"/>
    <col min="22" max="22" width="19.42578125" style="41" hidden="1" customWidth="1"/>
    <col min="23" max="23" width="13.85546875" style="9" hidden="1" customWidth="1"/>
    <col min="24" max="24" width="19.5703125" style="9" hidden="1" customWidth="1"/>
    <col min="25" max="25" width="17.5703125" style="41" hidden="1" customWidth="1"/>
    <col min="26" max="26" width="13.85546875" style="9" hidden="1" customWidth="1"/>
    <col min="27" max="27" width="21.28515625" style="9" hidden="1" customWidth="1"/>
    <col min="28" max="28" width="16.85546875" style="9" hidden="1" customWidth="1"/>
    <col min="29" max="29" width="13.85546875" style="9" hidden="1" customWidth="1"/>
    <col min="30" max="30" width="17.28515625" style="9" hidden="1" customWidth="1"/>
    <col min="31" max="31" width="18.5703125" style="8" hidden="1" customWidth="1"/>
    <col min="32" max="16384" width="9.140625" style="4"/>
  </cols>
  <sheetData>
    <row r="1" spans="1:31" ht="17.25" customHeight="1">
      <c r="E1" s="65"/>
      <c r="F1" s="65"/>
      <c r="G1" s="66"/>
    </row>
    <row r="2" spans="1:31" ht="17.25" customHeight="1">
      <c r="E2" s="67"/>
      <c r="F2" s="67"/>
      <c r="G2" s="68"/>
    </row>
    <row r="3" spans="1:31" s="1" customFormat="1" ht="147.75" customHeight="1">
      <c r="A3" s="14" t="s">
        <v>0</v>
      </c>
      <c r="B3" s="14" t="s">
        <v>11</v>
      </c>
      <c r="C3" s="14" t="s">
        <v>12</v>
      </c>
      <c r="D3" s="58" t="s">
        <v>13</v>
      </c>
      <c r="E3" s="58" t="s">
        <v>14</v>
      </c>
      <c r="F3" s="58" t="s">
        <v>198</v>
      </c>
      <c r="G3" s="64" t="s">
        <v>26</v>
      </c>
      <c r="H3" s="26" t="s">
        <v>24</v>
      </c>
      <c r="I3" s="26" t="s">
        <v>27</v>
      </c>
      <c r="J3" s="27" t="s">
        <v>28</v>
      </c>
      <c r="K3" s="30" t="s">
        <v>24</v>
      </c>
      <c r="L3" s="30" t="s">
        <v>29</v>
      </c>
      <c r="M3" s="31" t="s">
        <v>30</v>
      </c>
      <c r="N3" s="32" t="s">
        <v>24</v>
      </c>
      <c r="O3" s="32" t="s">
        <v>31</v>
      </c>
      <c r="P3" s="17"/>
      <c r="Q3" s="28"/>
      <c r="R3" s="28"/>
      <c r="S3" s="44"/>
      <c r="T3" s="35"/>
      <c r="U3" s="35"/>
      <c r="V3" s="49"/>
      <c r="W3" s="37"/>
      <c r="X3" s="37"/>
      <c r="Y3" s="51"/>
      <c r="Z3" s="39"/>
      <c r="AA3" s="39"/>
      <c r="AB3" s="54"/>
      <c r="AC3" s="54"/>
      <c r="AD3" s="54"/>
      <c r="AE3" s="29" t="s">
        <v>25</v>
      </c>
    </row>
    <row r="4" spans="1:31" ht="73.5" customHeight="1">
      <c r="A4" s="57">
        <v>1</v>
      </c>
      <c r="B4" s="72" t="s">
        <v>32</v>
      </c>
      <c r="C4" s="70" t="s">
        <v>6</v>
      </c>
      <c r="D4" s="71" t="s">
        <v>48</v>
      </c>
      <c r="E4" s="69">
        <v>1259</v>
      </c>
      <c r="F4" s="69" t="s">
        <v>199</v>
      </c>
      <c r="G4" s="63"/>
      <c r="H4" s="33"/>
      <c r="I4" s="22">
        <f>G4*H4</f>
        <v>0</v>
      </c>
      <c r="J4" s="13"/>
      <c r="K4" s="19"/>
      <c r="L4" s="23">
        <f>J4*K4</f>
        <v>0</v>
      </c>
      <c r="M4" s="16"/>
      <c r="N4" s="20"/>
      <c r="O4" s="24">
        <f>M4*N4</f>
        <v>0</v>
      </c>
      <c r="P4" s="18"/>
      <c r="Q4" s="21"/>
      <c r="R4" s="25">
        <f>P4*Q4</f>
        <v>0</v>
      </c>
      <c r="S4" s="45"/>
      <c r="T4" s="36"/>
      <c r="U4" s="36"/>
      <c r="V4" s="50"/>
      <c r="W4" s="38"/>
      <c r="X4" s="38"/>
      <c r="Y4" s="52"/>
      <c r="Z4" s="40"/>
      <c r="AA4" s="40"/>
      <c r="AB4" s="55"/>
      <c r="AC4" s="55"/>
      <c r="AD4" s="55">
        <f>AB4*AC4</f>
        <v>0</v>
      </c>
      <c r="AE4" s="53">
        <f>I4+L4+O4+R4+U4+X4+AA4+AD4</f>
        <v>0</v>
      </c>
    </row>
    <row r="5" spans="1:31" ht="68.25" customHeight="1">
      <c r="A5" s="57">
        <v>2</v>
      </c>
      <c r="B5" s="72" t="s">
        <v>33</v>
      </c>
      <c r="C5" s="70" t="s">
        <v>6</v>
      </c>
      <c r="D5" s="71" t="s">
        <v>49</v>
      </c>
      <c r="E5" s="69">
        <v>1163</v>
      </c>
      <c r="F5" s="69" t="s">
        <v>199</v>
      </c>
      <c r="G5" s="63"/>
      <c r="H5" s="33"/>
      <c r="I5" s="22">
        <f t="shared" ref="I5:I19" si="0">G5*H5</f>
        <v>0</v>
      </c>
      <c r="J5" s="13"/>
      <c r="K5" s="19"/>
      <c r="L5" s="23">
        <f t="shared" ref="L5:L19" si="1">J5*K5</f>
        <v>0</v>
      </c>
      <c r="M5" s="16"/>
      <c r="N5" s="20"/>
      <c r="O5" s="24">
        <f t="shared" ref="O5:O19" si="2">M5*N5</f>
        <v>0</v>
      </c>
      <c r="P5" s="18"/>
      <c r="Q5" s="21"/>
      <c r="R5" s="25">
        <f t="shared" ref="R5:R19" si="3">P5*Q5</f>
        <v>0</v>
      </c>
      <c r="S5" s="45"/>
      <c r="T5" s="36"/>
      <c r="U5" s="36"/>
      <c r="V5" s="50"/>
      <c r="W5" s="38"/>
      <c r="X5" s="38"/>
      <c r="Y5" s="52"/>
      <c r="Z5" s="40"/>
      <c r="AA5" s="40"/>
      <c r="AB5" s="55"/>
      <c r="AC5" s="55"/>
      <c r="AD5" s="55">
        <f t="shared" ref="AD5:AD18" si="4">AB5*AC5</f>
        <v>0</v>
      </c>
      <c r="AE5" s="53">
        <f t="shared" ref="AE5:AE18" si="5">I5+L5+O5+R5+U5+X5+AA5+AD5</f>
        <v>0</v>
      </c>
    </row>
    <row r="6" spans="1:31" ht="106.5" customHeight="1">
      <c r="A6" s="57">
        <v>3</v>
      </c>
      <c r="B6" s="72" t="s">
        <v>33</v>
      </c>
      <c r="C6" s="70" t="s">
        <v>6</v>
      </c>
      <c r="D6" s="71" t="s">
        <v>50</v>
      </c>
      <c r="E6" s="69">
        <v>506</v>
      </c>
      <c r="F6" s="69" t="s">
        <v>199</v>
      </c>
      <c r="G6" s="63"/>
      <c r="H6" s="33"/>
      <c r="I6" s="22">
        <f t="shared" si="0"/>
        <v>0</v>
      </c>
      <c r="J6" s="13"/>
      <c r="K6" s="19"/>
      <c r="L6" s="23">
        <f t="shared" si="1"/>
        <v>0</v>
      </c>
      <c r="M6" s="16"/>
      <c r="N6" s="20"/>
      <c r="O6" s="24">
        <f t="shared" si="2"/>
        <v>0</v>
      </c>
      <c r="P6" s="18"/>
      <c r="Q6" s="21"/>
      <c r="R6" s="25">
        <f t="shared" si="3"/>
        <v>0</v>
      </c>
      <c r="S6" s="45"/>
      <c r="T6" s="36"/>
      <c r="U6" s="36"/>
      <c r="V6" s="50"/>
      <c r="W6" s="38"/>
      <c r="X6" s="38"/>
      <c r="Y6" s="52"/>
      <c r="Z6" s="40"/>
      <c r="AA6" s="40"/>
      <c r="AB6" s="55"/>
      <c r="AC6" s="55"/>
      <c r="AD6" s="55">
        <f t="shared" si="4"/>
        <v>0</v>
      </c>
      <c r="AE6" s="53">
        <f t="shared" si="5"/>
        <v>0</v>
      </c>
    </row>
    <row r="7" spans="1:31" ht="78" customHeight="1">
      <c r="A7" s="57">
        <v>4</v>
      </c>
      <c r="B7" s="72" t="s">
        <v>33</v>
      </c>
      <c r="C7" s="70" t="s">
        <v>6</v>
      </c>
      <c r="D7" s="71" t="s">
        <v>51</v>
      </c>
      <c r="E7" s="69">
        <v>843</v>
      </c>
      <c r="F7" s="69" t="s">
        <v>199</v>
      </c>
      <c r="G7" s="63"/>
      <c r="H7" s="33"/>
      <c r="I7" s="22">
        <f t="shared" si="0"/>
        <v>0</v>
      </c>
      <c r="J7" s="13"/>
      <c r="K7" s="19"/>
      <c r="L7" s="23">
        <f t="shared" si="1"/>
        <v>0</v>
      </c>
      <c r="M7" s="16"/>
      <c r="N7" s="20"/>
      <c r="O7" s="24">
        <f t="shared" si="2"/>
        <v>0</v>
      </c>
      <c r="P7" s="42"/>
      <c r="Q7" s="43"/>
      <c r="R7" s="25">
        <f t="shared" si="3"/>
        <v>0</v>
      </c>
      <c r="S7" s="47"/>
      <c r="T7" s="48"/>
      <c r="U7" s="48">
        <f>S7*T7</f>
        <v>0</v>
      </c>
      <c r="V7" s="50"/>
      <c r="W7" s="38"/>
      <c r="X7" s="38">
        <f>V7*W7</f>
        <v>0</v>
      </c>
      <c r="Y7" s="52"/>
      <c r="Z7" s="40"/>
      <c r="AA7" s="40">
        <f>Y7*Z7</f>
        <v>0</v>
      </c>
      <c r="AB7" s="55"/>
      <c r="AC7" s="55"/>
      <c r="AD7" s="55">
        <f t="shared" si="4"/>
        <v>0</v>
      </c>
      <c r="AE7" s="53">
        <f t="shared" si="5"/>
        <v>0</v>
      </c>
    </row>
    <row r="8" spans="1:31" ht="77.25" customHeight="1">
      <c r="A8" s="57">
        <v>5</v>
      </c>
      <c r="B8" s="72" t="s">
        <v>33</v>
      </c>
      <c r="C8" s="70" t="s">
        <v>6</v>
      </c>
      <c r="D8" s="71" t="s">
        <v>52</v>
      </c>
      <c r="E8" s="69">
        <v>526</v>
      </c>
      <c r="F8" s="69" t="s">
        <v>199</v>
      </c>
      <c r="G8" s="63"/>
      <c r="H8" s="33"/>
      <c r="I8" s="22">
        <f t="shared" si="0"/>
        <v>0</v>
      </c>
      <c r="J8" s="13"/>
      <c r="K8" s="19"/>
      <c r="L8" s="23">
        <f t="shared" si="1"/>
        <v>0</v>
      </c>
      <c r="M8" s="16"/>
      <c r="N8" s="20"/>
      <c r="O8" s="24">
        <f t="shared" si="2"/>
        <v>0</v>
      </c>
      <c r="P8" s="18"/>
      <c r="Q8" s="21"/>
      <c r="R8" s="25">
        <f t="shared" si="3"/>
        <v>0</v>
      </c>
      <c r="S8" s="45"/>
      <c r="T8" s="36"/>
      <c r="U8" s="36"/>
      <c r="V8" s="50"/>
      <c r="W8" s="38"/>
      <c r="X8" s="38"/>
      <c r="Y8" s="52"/>
      <c r="Z8" s="40"/>
      <c r="AA8" s="40"/>
      <c r="AB8" s="55"/>
      <c r="AC8" s="55"/>
      <c r="AD8" s="55">
        <f t="shared" si="4"/>
        <v>0</v>
      </c>
      <c r="AE8" s="53">
        <f t="shared" si="5"/>
        <v>0</v>
      </c>
    </row>
    <row r="9" spans="1:31" ht="76.5" customHeight="1">
      <c r="A9" s="57">
        <v>6</v>
      </c>
      <c r="B9" s="72" t="s">
        <v>33</v>
      </c>
      <c r="C9" s="70" t="s">
        <v>6</v>
      </c>
      <c r="D9" s="71" t="s">
        <v>53</v>
      </c>
      <c r="E9" s="69">
        <v>2355</v>
      </c>
      <c r="F9" s="69" t="s">
        <v>199</v>
      </c>
      <c r="G9" s="63"/>
      <c r="H9" s="33"/>
      <c r="I9" s="22">
        <f t="shared" si="0"/>
        <v>0</v>
      </c>
      <c r="J9" s="13"/>
      <c r="K9" s="19"/>
      <c r="L9" s="23">
        <f t="shared" si="1"/>
        <v>0</v>
      </c>
      <c r="M9" s="16"/>
      <c r="N9" s="20"/>
      <c r="O9" s="24">
        <f t="shared" si="2"/>
        <v>0</v>
      </c>
      <c r="P9" s="18"/>
      <c r="Q9" s="21"/>
      <c r="R9" s="25">
        <f t="shared" si="3"/>
        <v>0</v>
      </c>
      <c r="S9" s="45"/>
      <c r="T9" s="36"/>
      <c r="U9" s="36"/>
      <c r="V9" s="50"/>
      <c r="W9" s="38"/>
      <c r="X9" s="38"/>
      <c r="Y9" s="52"/>
      <c r="Z9" s="40"/>
      <c r="AA9" s="40"/>
      <c r="AB9" s="55"/>
      <c r="AC9" s="55"/>
      <c r="AD9" s="55">
        <f t="shared" si="4"/>
        <v>0</v>
      </c>
      <c r="AE9" s="53">
        <f t="shared" si="5"/>
        <v>0</v>
      </c>
    </row>
    <row r="10" spans="1:31" ht="81" customHeight="1">
      <c r="A10" s="57">
        <v>7</v>
      </c>
      <c r="B10" s="72" t="s">
        <v>33</v>
      </c>
      <c r="C10" s="70" t="s">
        <v>6</v>
      </c>
      <c r="D10" s="71" t="s">
        <v>54</v>
      </c>
      <c r="E10" s="69">
        <v>352</v>
      </c>
      <c r="F10" s="69" t="s">
        <v>199</v>
      </c>
      <c r="G10" s="63"/>
      <c r="H10" s="33"/>
      <c r="I10" s="22">
        <f t="shared" si="0"/>
        <v>0</v>
      </c>
      <c r="J10" s="13"/>
      <c r="K10" s="19"/>
      <c r="L10" s="23">
        <f t="shared" si="1"/>
        <v>0</v>
      </c>
      <c r="M10" s="16"/>
      <c r="N10" s="20"/>
      <c r="O10" s="24">
        <f t="shared" si="2"/>
        <v>0</v>
      </c>
      <c r="P10" s="18"/>
      <c r="Q10" s="21"/>
      <c r="R10" s="25">
        <f t="shared" si="3"/>
        <v>0</v>
      </c>
      <c r="S10" s="45"/>
      <c r="T10" s="36"/>
      <c r="U10" s="36"/>
      <c r="V10" s="50"/>
      <c r="W10" s="38"/>
      <c r="X10" s="38"/>
      <c r="Y10" s="52"/>
      <c r="Z10" s="40"/>
      <c r="AA10" s="40"/>
      <c r="AB10" s="55"/>
      <c r="AC10" s="55"/>
      <c r="AD10" s="55">
        <f t="shared" si="4"/>
        <v>0</v>
      </c>
      <c r="AE10" s="53">
        <f t="shared" si="5"/>
        <v>0</v>
      </c>
    </row>
    <row r="11" spans="1:31" ht="96" customHeight="1">
      <c r="A11" s="57">
        <v>8</v>
      </c>
      <c r="B11" s="72" t="s">
        <v>33</v>
      </c>
      <c r="C11" s="70" t="s">
        <v>6</v>
      </c>
      <c r="D11" s="71" t="s">
        <v>55</v>
      </c>
      <c r="E11" s="69">
        <v>847</v>
      </c>
      <c r="F11" s="69" t="s">
        <v>199</v>
      </c>
      <c r="G11" s="63"/>
      <c r="H11" s="33"/>
      <c r="I11" s="22">
        <f t="shared" si="0"/>
        <v>0</v>
      </c>
      <c r="J11" s="13"/>
      <c r="K11" s="19"/>
      <c r="L11" s="23">
        <f t="shared" si="1"/>
        <v>0</v>
      </c>
      <c r="M11" s="16"/>
      <c r="N11" s="20"/>
      <c r="O11" s="24">
        <f t="shared" si="2"/>
        <v>0</v>
      </c>
      <c r="P11" s="42"/>
      <c r="Q11" s="43"/>
      <c r="R11" s="25">
        <f t="shared" si="3"/>
        <v>0</v>
      </c>
      <c r="S11" s="47"/>
      <c r="T11" s="48"/>
      <c r="U11" s="48">
        <f>S11*T11</f>
        <v>0</v>
      </c>
      <c r="V11" s="50">
        <v>6</v>
      </c>
      <c r="W11" s="38">
        <v>62908.35</v>
      </c>
      <c r="X11" s="38">
        <f>V11*W11</f>
        <v>377450.1</v>
      </c>
      <c r="Y11" s="52">
        <v>6</v>
      </c>
      <c r="Z11" s="40">
        <v>241.25</v>
      </c>
      <c r="AA11" s="40">
        <f>Y11*Z11</f>
        <v>1447.5</v>
      </c>
      <c r="AB11" s="56">
        <v>2</v>
      </c>
      <c r="AC11" s="55">
        <v>66150.899999999994</v>
      </c>
      <c r="AD11" s="55">
        <f t="shared" si="4"/>
        <v>132301.79999999999</v>
      </c>
      <c r="AE11" s="53">
        <f t="shared" si="5"/>
        <v>511199.39999999997</v>
      </c>
    </row>
    <row r="12" spans="1:31" ht="74.25" customHeight="1">
      <c r="A12" s="57">
        <v>20</v>
      </c>
      <c r="B12" s="75" t="s">
        <v>35</v>
      </c>
      <c r="C12" s="70" t="s">
        <v>140</v>
      </c>
      <c r="D12" s="71" t="s">
        <v>67</v>
      </c>
      <c r="E12" s="69">
        <v>155</v>
      </c>
      <c r="F12" s="69" t="s">
        <v>199</v>
      </c>
      <c r="G12" s="63"/>
      <c r="H12" s="33"/>
      <c r="I12" s="22">
        <f t="shared" si="0"/>
        <v>0</v>
      </c>
      <c r="J12" s="13"/>
      <c r="K12" s="19"/>
      <c r="L12" s="23">
        <f t="shared" si="1"/>
        <v>0</v>
      </c>
      <c r="M12" s="16"/>
      <c r="N12" s="20"/>
      <c r="O12" s="24">
        <f t="shared" si="2"/>
        <v>0</v>
      </c>
      <c r="P12" s="18"/>
      <c r="Q12" s="21"/>
      <c r="R12" s="25">
        <f t="shared" si="3"/>
        <v>0</v>
      </c>
      <c r="S12" s="45"/>
      <c r="T12" s="36"/>
      <c r="U12" s="36"/>
      <c r="V12" s="50"/>
      <c r="W12" s="38"/>
      <c r="X12" s="38"/>
      <c r="Y12" s="52"/>
      <c r="Z12" s="40"/>
      <c r="AA12" s="40"/>
      <c r="AB12" s="55"/>
      <c r="AC12" s="55"/>
      <c r="AD12" s="55">
        <f t="shared" si="4"/>
        <v>0</v>
      </c>
      <c r="AE12" s="53">
        <f t="shared" si="5"/>
        <v>0</v>
      </c>
    </row>
    <row r="13" spans="1:31" ht="81" customHeight="1">
      <c r="A13" s="57">
        <v>23</v>
      </c>
      <c r="B13" s="77" t="s">
        <v>36</v>
      </c>
      <c r="C13" s="70" t="s">
        <v>143</v>
      </c>
      <c r="D13" s="71" t="s">
        <v>70</v>
      </c>
      <c r="E13" s="69">
        <v>893</v>
      </c>
      <c r="F13" s="69" t="s">
        <v>199</v>
      </c>
      <c r="G13" s="63"/>
      <c r="H13" s="33"/>
      <c r="I13" s="22">
        <f t="shared" si="0"/>
        <v>0</v>
      </c>
      <c r="J13" s="13"/>
      <c r="K13" s="19"/>
      <c r="L13" s="23">
        <f t="shared" si="1"/>
        <v>0</v>
      </c>
      <c r="M13" s="16"/>
      <c r="N13" s="20"/>
      <c r="O13" s="24">
        <f t="shared" si="2"/>
        <v>0</v>
      </c>
      <c r="P13" s="18"/>
      <c r="Q13" s="21"/>
      <c r="R13" s="25">
        <f t="shared" si="3"/>
        <v>0</v>
      </c>
      <c r="S13" s="45"/>
      <c r="T13" s="36"/>
      <c r="U13" s="36"/>
      <c r="V13" s="50"/>
      <c r="W13" s="38"/>
      <c r="X13" s="38"/>
      <c r="Y13" s="52"/>
      <c r="Z13" s="40"/>
      <c r="AA13" s="40"/>
      <c r="AB13" s="55"/>
      <c r="AC13" s="55"/>
      <c r="AD13" s="55">
        <f t="shared" si="4"/>
        <v>0</v>
      </c>
      <c r="AE13" s="53">
        <f t="shared" si="5"/>
        <v>0</v>
      </c>
    </row>
    <row r="14" spans="1:31" ht="58.5" customHeight="1">
      <c r="A14" s="57">
        <v>24</v>
      </c>
      <c r="B14" s="77" t="s">
        <v>36</v>
      </c>
      <c r="C14" s="70" t="s">
        <v>143</v>
      </c>
      <c r="D14" s="71" t="s">
        <v>201</v>
      </c>
      <c r="E14" s="69">
        <v>536</v>
      </c>
      <c r="F14" s="69" t="s">
        <v>199</v>
      </c>
      <c r="G14" s="63"/>
      <c r="H14" s="33"/>
      <c r="I14" s="22">
        <f t="shared" si="0"/>
        <v>0</v>
      </c>
      <c r="J14" s="13"/>
      <c r="K14" s="19"/>
      <c r="L14" s="23">
        <f t="shared" si="1"/>
        <v>0</v>
      </c>
      <c r="M14" s="16"/>
      <c r="N14" s="20"/>
      <c r="O14" s="24">
        <f t="shared" si="2"/>
        <v>0</v>
      </c>
      <c r="P14" s="18"/>
      <c r="Q14" s="21"/>
      <c r="R14" s="25">
        <f t="shared" si="3"/>
        <v>0</v>
      </c>
      <c r="S14" s="45"/>
      <c r="T14" s="36"/>
      <c r="U14" s="36"/>
      <c r="V14" s="50"/>
      <c r="W14" s="38"/>
      <c r="X14" s="38"/>
      <c r="Y14" s="52"/>
      <c r="Z14" s="40"/>
      <c r="AA14" s="40"/>
      <c r="AB14" s="55"/>
      <c r="AC14" s="55"/>
      <c r="AD14" s="55">
        <f t="shared" si="4"/>
        <v>0</v>
      </c>
      <c r="AE14" s="53">
        <f t="shared" si="5"/>
        <v>0</v>
      </c>
    </row>
    <row r="15" spans="1:31" ht="54.75" customHeight="1">
      <c r="A15" s="57">
        <v>26</v>
      </c>
      <c r="B15" s="77" t="s">
        <v>36</v>
      </c>
      <c r="C15" s="70" t="s">
        <v>143</v>
      </c>
      <c r="D15" s="71" t="s">
        <v>72</v>
      </c>
      <c r="E15" s="69">
        <v>966</v>
      </c>
      <c r="F15" s="69" t="s">
        <v>199</v>
      </c>
      <c r="G15" s="63"/>
      <c r="H15" s="33"/>
      <c r="I15" s="22">
        <f t="shared" si="0"/>
        <v>0</v>
      </c>
      <c r="J15" s="13"/>
      <c r="K15" s="19"/>
      <c r="L15" s="23">
        <f t="shared" si="1"/>
        <v>0</v>
      </c>
      <c r="M15" s="16"/>
      <c r="N15" s="20"/>
      <c r="O15" s="24">
        <f t="shared" si="2"/>
        <v>0</v>
      </c>
      <c r="P15" s="18"/>
      <c r="Q15" s="21"/>
      <c r="R15" s="25">
        <f t="shared" si="3"/>
        <v>0</v>
      </c>
      <c r="S15" s="45"/>
      <c r="T15" s="36"/>
      <c r="U15" s="36"/>
      <c r="V15" s="50"/>
      <c r="W15" s="38"/>
      <c r="X15" s="38"/>
      <c r="Y15" s="52"/>
      <c r="Z15" s="40"/>
      <c r="AA15" s="40"/>
      <c r="AB15" s="55"/>
      <c r="AC15" s="55"/>
      <c r="AD15" s="55">
        <f t="shared" si="4"/>
        <v>0</v>
      </c>
      <c r="AE15" s="53">
        <f t="shared" si="5"/>
        <v>0</v>
      </c>
    </row>
    <row r="16" spans="1:31" ht="89.25" customHeight="1">
      <c r="A16" s="57">
        <v>27</v>
      </c>
      <c r="B16" s="77" t="s">
        <v>36</v>
      </c>
      <c r="C16" s="70" t="s">
        <v>143</v>
      </c>
      <c r="D16" s="71" t="s">
        <v>73</v>
      </c>
      <c r="E16" s="69">
        <v>695</v>
      </c>
      <c r="F16" s="69" t="s">
        <v>199</v>
      </c>
      <c r="G16" s="63"/>
      <c r="H16" s="33"/>
      <c r="I16" s="22">
        <f t="shared" si="0"/>
        <v>0</v>
      </c>
      <c r="J16" s="13"/>
      <c r="K16" s="19"/>
      <c r="L16" s="23">
        <f t="shared" si="1"/>
        <v>0</v>
      </c>
      <c r="M16" s="16"/>
      <c r="N16" s="20"/>
      <c r="O16" s="24">
        <f t="shared" si="2"/>
        <v>0</v>
      </c>
      <c r="P16" s="18"/>
      <c r="Q16" s="21"/>
      <c r="R16" s="25">
        <f t="shared" si="3"/>
        <v>0</v>
      </c>
      <c r="S16" s="45"/>
      <c r="T16" s="36"/>
      <c r="U16" s="36"/>
      <c r="V16" s="50"/>
      <c r="W16" s="38"/>
      <c r="X16" s="38"/>
      <c r="Y16" s="52"/>
      <c r="Z16" s="40"/>
      <c r="AA16" s="40"/>
      <c r="AB16" s="55"/>
      <c r="AC16" s="55"/>
      <c r="AD16" s="55">
        <f t="shared" si="4"/>
        <v>0</v>
      </c>
      <c r="AE16" s="53">
        <f t="shared" si="5"/>
        <v>0</v>
      </c>
    </row>
    <row r="17" spans="1:31" ht="66.75" customHeight="1">
      <c r="A17" s="57">
        <v>28</v>
      </c>
      <c r="B17" s="78" t="s">
        <v>35</v>
      </c>
      <c r="C17" s="70" t="s">
        <v>145</v>
      </c>
      <c r="D17" s="71" t="s">
        <v>74</v>
      </c>
      <c r="E17" s="69">
        <v>261</v>
      </c>
      <c r="F17" s="69" t="s">
        <v>199</v>
      </c>
      <c r="G17" s="63"/>
      <c r="H17" s="33"/>
      <c r="I17" s="22">
        <f t="shared" si="0"/>
        <v>0</v>
      </c>
      <c r="J17" s="13"/>
      <c r="K17" s="19"/>
      <c r="L17" s="23">
        <f t="shared" si="1"/>
        <v>0</v>
      </c>
      <c r="M17" s="16"/>
      <c r="N17" s="20"/>
      <c r="O17" s="24">
        <f t="shared" si="2"/>
        <v>0</v>
      </c>
      <c r="P17" s="18"/>
      <c r="Q17" s="21"/>
      <c r="R17" s="25">
        <f t="shared" si="3"/>
        <v>0</v>
      </c>
      <c r="S17" s="45"/>
      <c r="T17" s="36"/>
      <c r="U17" s="36"/>
      <c r="V17" s="50"/>
      <c r="W17" s="38"/>
      <c r="X17" s="38"/>
      <c r="Y17" s="52"/>
      <c r="Z17" s="40"/>
      <c r="AA17" s="40"/>
      <c r="AB17" s="55"/>
      <c r="AC17" s="55"/>
      <c r="AD17" s="55">
        <f t="shared" si="4"/>
        <v>0</v>
      </c>
      <c r="AE17" s="53">
        <f t="shared" si="5"/>
        <v>0</v>
      </c>
    </row>
    <row r="18" spans="1:31" ht="95.25" customHeight="1">
      <c r="A18" s="57">
        <v>52</v>
      </c>
      <c r="B18" s="84" t="s">
        <v>5</v>
      </c>
      <c r="C18" s="70" t="s">
        <v>168</v>
      </c>
      <c r="D18" s="71" t="s">
        <v>97</v>
      </c>
      <c r="E18" s="69">
        <v>196</v>
      </c>
      <c r="F18" s="69" t="s">
        <v>199</v>
      </c>
      <c r="G18" s="63"/>
      <c r="H18" s="33"/>
      <c r="I18" s="22">
        <f t="shared" si="0"/>
        <v>0</v>
      </c>
      <c r="J18" s="13"/>
      <c r="K18" s="19"/>
      <c r="L18" s="23">
        <f t="shared" si="1"/>
        <v>0</v>
      </c>
      <c r="M18" s="16"/>
      <c r="N18" s="20"/>
      <c r="O18" s="24">
        <f t="shared" si="2"/>
        <v>0</v>
      </c>
      <c r="P18" s="18"/>
      <c r="Q18" s="21"/>
      <c r="R18" s="25">
        <f t="shared" si="3"/>
        <v>0</v>
      </c>
      <c r="S18" s="45"/>
      <c r="T18" s="36"/>
      <c r="U18" s="36"/>
      <c r="V18" s="50"/>
      <c r="W18" s="38"/>
      <c r="X18" s="38"/>
      <c r="Y18" s="52"/>
      <c r="Z18" s="40"/>
      <c r="AA18" s="40"/>
      <c r="AB18" s="55"/>
      <c r="AC18" s="55"/>
      <c r="AD18" s="55">
        <f t="shared" si="4"/>
        <v>0</v>
      </c>
      <c r="AE18" s="53">
        <f t="shared" si="5"/>
        <v>0</v>
      </c>
    </row>
    <row r="19" spans="1:31" ht="92.25" customHeight="1">
      <c r="A19" s="57">
        <v>60</v>
      </c>
      <c r="B19" s="78" t="s">
        <v>43</v>
      </c>
      <c r="C19" s="70" t="s">
        <v>176</v>
      </c>
      <c r="D19" s="71" t="s">
        <v>105</v>
      </c>
      <c r="E19" s="69">
        <v>416</v>
      </c>
      <c r="F19" s="69" t="s">
        <v>199</v>
      </c>
      <c r="G19" s="63"/>
      <c r="H19" s="33"/>
      <c r="I19" s="22">
        <f t="shared" si="0"/>
        <v>0</v>
      </c>
      <c r="J19" s="13"/>
      <c r="K19" s="19"/>
      <c r="L19" s="23">
        <f t="shared" si="1"/>
        <v>0</v>
      </c>
      <c r="M19" s="16"/>
      <c r="N19" s="20"/>
      <c r="O19" s="24">
        <f t="shared" si="2"/>
        <v>0</v>
      </c>
      <c r="P19" s="18"/>
      <c r="Q19" s="21"/>
      <c r="R19" s="25">
        <f t="shared" si="3"/>
        <v>0</v>
      </c>
      <c r="S19" s="45"/>
      <c r="T19" s="36"/>
      <c r="U19" s="36"/>
      <c r="V19" s="50"/>
      <c r="W19" s="38"/>
      <c r="X19" s="38"/>
      <c r="Y19" s="52"/>
      <c r="Z19" s="40"/>
      <c r="AA19" s="40"/>
      <c r="AB19" s="55"/>
      <c r="AC19" s="55"/>
      <c r="AD19" s="55">
        <f t="shared" ref="AD19:AD21" si="6">AB19*AC19</f>
        <v>0</v>
      </c>
      <c r="AE19" s="53">
        <f t="shared" ref="AE19:AE22" si="7">I19+L19+O19+R19+U19+X19+AA19+AD19</f>
        <v>0</v>
      </c>
    </row>
    <row r="20" spans="1:31" ht="98.25" customHeight="1">
      <c r="A20" s="57">
        <v>68</v>
      </c>
      <c r="B20" s="86" t="s">
        <v>44</v>
      </c>
      <c r="C20" s="70" t="s">
        <v>183</v>
      </c>
      <c r="D20" s="71" t="s">
        <v>113</v>
      </c>
      <c r="E20" s="69">
        <v>306</v>
      </c>
      <c r="F20" s="69" t="s">
        <v>199</v>
      </c>
      <c r="G20" s="63"/>
      <c r="H20" s="33"/>
      <c r="I20" s="22">
        <f t="shared" ref="I20:I22" si="8">G20*H20</f>
        <v>0</v>
      </c>
      <c r="J20" s="13"/>
      <c r="K20" s="19"/>
      <c r="L20" s="23">
        <f t="shared" ref="L20:L22" si="9">J20*K20</f>
        <v>0</v>
      </c>
      <c r="M20" s="16"/>
      <c r="N20" s="20"/>
      <c r="O20" s="24">
        <f t="shared" ref="O20:O22" si="10">M20*N20</f>
        <v>0</v>
      </c>
      <c r="P20" s="18"/>
      <c r="Q20" s="21"/>
      <c r="R20" s="25">
        <f t="shared" ref="R20:R22" si="11">P20*Q20</f>
        <v>0</v>
      </c>
      <c r="S20" s="45"/>
      <c r="T20" s="36"/>
      <c r="U20" s="36"/>
      <c r="V20" s="50"/>
      <c r="W20" s="38"/>
      <c r="X20" s="38"/>
      <c r="Y20" s="52"/>
      <c r="Z20" s="40"/>
      <c r="AA20" s="40"/>
      <c r="AB20" s="55"/>
      <c r="AC20" s="55"/>
      <c r="AD20" s="55">
        <f t="shared" si="6"/>
        <v>0</v>
      </c>
      <c r="AE20" s="53">
        <f t="shared" si="7"/>
        <v>0</v>
      </c>
    </row>
    <row r="21" spans="1:31" ht="96" customHeight="1">
      <c r="A21" s="57">
        <v>69</v>
      </c>
      <c r="B21" s="79" t="s">
        <v>45</v>
      </c>
      <c r="C21" s="86" t="s">
        <v>184</v>
      </c>
      <c r="D21" s="87" t="s">
        <v>114</v>
      </c>
      <c r="E21" s="69">
        <v>274</v>
      </c>
      <c r="F21" s="69" t="s">
        <v>199</v>
      </c>
      <c r="G21" s="63"/>
      <c r="H21" s="33"/>
      <c r="I21" s="22">
        <f t="shared" si="8"/>
        <v>0</v>
      </c>
      <c r="J21" s="13"/>
      <c r="K21" s="19"/>
      <c r="L21" s="23">
        <f t="shared" si="9"/>
        <v>0</v>
      </c>
      <c r="M21" s="16"/>
      <c r="N21" s="20"/>
      <c r="O21" s="24">
        <f t="shared" si="10"/>
        <v>0</v>
      </c>
      <c r="P21" s="18"/>
      <c r="Q21" s="21"/>
      <c r="R21" s="25">
        <f t="shared" si="11"/>
        <v>0</v>
      </c>
      <c r="S21" s="45"/>
      <c r="T21" s="36"/>
      <c r="U21" s="36"/>
      <c r="V21" s="50"/>
      <c r="W21" s="38"/>
      <c r="X21" s="38"/>
      <c r="Y21" s="52"/>
      <c r="Z21" s="40"/>
      <c r="AA21" s="40"/>
      <c r="AB21" s="55"/>
      <c r="AC21" s="55"/>
      <c r="AD21" s="55">
        <f t="shared" si="6"/>
        <v>0</v>
      </c>
      <c r="AE21" s="53">
        <f t="shared" si="7"/>
        <v>0</v>
      </c>
    </row>
    <row r="22" spans="1:31" ht="69" customHeight="1">
      <c r="A22" s="57">
        <v>81</v>
      </c>
      <c r="B22" s="88" t="s">
        <v>2</v>
      </c>
      <c r="C22" s="70" t="s">
        <v>196</v>
      </c>
      <c r="D22" s="71" t="s">
        <v>126</v>
      </c>
      <c r="E22" s="69">
        <v>167</v>
      </c>
      <c r="F22" s="69" t="s">
        <v>199</v>
      </c>
      <c r="G22" s="63"/>
      <c r="H22" s="33"/>
      <c r="I22" s="22">
        <f t="shared" si="8"/>
        <v>0</v>
      </c>
      <c r="J22" s="13"/>
      <c r="K22" s="19"/>
      <c r="L22" s="23">
        <f t="shared" si="9"/>
        <v>0</v>
      </c>
      <c r="M22" s="16"/>
      <c r="N22" s="20"/>
      <c r="O22" s="24">
        <f t="shared" si="10"/>
        <v>0</v>
      </c>
      <c r="P22" s="18"/>
      <c r="Q22" s="21"/>
      <c r="R22" s="25">
        <f t="shared" si="11"/>
        <v>0</v>
      </c>
      <c r="S22" s="45"/>
      <c r="T22" s="36"/>
      <c r="U22" s="36"/>
      <c r="V22" s="50"/>
      <c r="W22" s="38"/>
      <c r="X22" s="38"/>
      <c r="Y22" s="52"/>
      <c r="Z22" s="40"/>
      <c r="AA22" s="40"/>
      <c r="AB22" s="55"/>
      <c r="AC22" s="55"/>
      <c r="AD22" s="55">
        <f>AB22*AC22</f>
        <v>0</v>
      </c>
      <c r="AE22" s="53">
        <f t="shared" si="7"/>
        <v>0</v>
      </c>
    </row>
    <row r="23" spans="1:31" ht="17.25" hidden="1" customHeight="1">
      <c r="E23" s="59"/>
      <c r="F23" s="59"/>
      <c r="O23" s="3" t="s">
        <v>19</v>
      </c>
    </row>
    <row r="24" spans="1:31" ht="17.25" hidden="1" customHeight="1">
      <c r="E24" s="60" t="s">
        <v>17</v>
      </c>
      <c r="O24" s="3" t="s">
        <v>20</v>
      </c>
    </row>
    <row r="25" spans="1:31" ht="17.25" hidden="1" customHeight="1"/>
    <row r="26" spans="1:31" ht="17.25" hidden="1" customHeight="1">
      <c r="E26" s="61" t="s">
        <v>18</v>
      </c>
      <c r="F26" s="61"/>
      <c r="O26" s="3" t="s">
        <v>21</v>
      </c>
    </row>
    <row r="27" spans="1:31" ht="17.25" hidden="1" customHeight="1"/>
    <row r="28" spans="1:31" ht="17.25" hidden="1" customHeight="1">
      <c r="O28" s="3" t="s">
        <v>15</v>
      </c>
    </row>
    <row r="29" spans="1:31" ht="17.25" hidden="1" customHeight="1">
      <c r="O29" s="3" t="s">
        <v>16</v>
      </c>
    </row>
    <row r="30" spans="1:31" ht="17.25" hidden="1" customHeight="1"/>
    <row r="31" spans="1:31" ht="17.25" hidden="1" customHeight="1"/>
    <row r="32" spans="1:31" ht="17.25" hidden="1" customHeight="1"/>
    <row r="33" spans="15:31" ht="17.25" hidden="1" customHeight="1"/>
    <row r="34" spans="15:31" ht="17.25" hidden="1" customHeight="1">
      <c r="O34" s="3" t="s">
        <v>22</v>
      </c>
    </row>
    <row r="35" spans="15:31" ht="17.25" hidden="1" customHeight="1">
      <c r="AE35" s="11" t="s">
        <v>23</v>
      </c>
    </row>
    <row r="36" spans="15:31" ht="17.25" hidden="1" customHeight="1">
      <c r="O36" s="5" t="s">
        <v>21</v>
      </c>
      <c r="P36" s="6"/>
      <c r="Q36" s="10"/>
      <c r="R36" s="7"/>
      <c r="S36" s="46"/>
      <c r="T36" s="34"/>
      <c r="U36" s="34"/>
      <c r="V36" s="46"/>
      <c r="W36" s="34"/>
      <c r="X36" s="34"/>
      <c r="Y36" s="46"/>
      <c r="Z36" s="34"/>
      <c r="AA36" s="34"/>
      <c r="AB36" s="34"/>
      <c r="AC36" s="34"/>
      <c r="AD36" s="34"/>
      <c r="AE36" s="9"/>
    </row>
    <row r="37" spans="15:31" ht="17.25" hidden="1" customHeight="1">
      <c r="O37" s="5" t="s">
        <v>15</v>
      </c>
      <c r="P37" s="6"/>
      <c r="Q37" s="10"/>
      <c r="R37" s="7"/>
      <c r="S37" s="46"/>
      <c r="T37" s="34"/>
      <c r="U37" s="34"/>
      <c r="V37" s="46"/>
      <c r="W37" s="34"/>
      <c r="X37" s="34"/>
      <c r="Y37" s="46"/>
      <c r="Z37" s="34"/>
      <c r="AA37" s="34"/>
      <c r="AB37" s="34"/>
      <c r="AC37" s="34"/>
      <c r="AD37" s="34"/>
      <c r="AE37" s="11">
        <f>R28-R37</f>
        <v>0</v>
      </c>
    </row>
    <row r="38" spans="15:31" ht="17.25" hidden="1" customHeight="1">
      <c r="O38" s="100" t="s">
        <v>16</v>
      </c>
      <c r="P38" s="6"/>
      <c r="Q38" s="10"/>
      <c r="R38" s="7"/>
      <c r="S38" s="46"/>
      <c r="T38" s="34"/>
      <c r="U38" s="34"/>
      <c r="V38" s="46"/>
      <c r="W38" s="34"/>
      <c r="X38" s="34"/>
      <c r="Y38" s="46"/>
      <c r="Z38" s="34"/>
      <c r="AA38" s="34"/>
      <c r="AB38" s="34"/>
      <c r="AC38" s="34"/>
      <c r="AD38" s="34"/>
      <c r="AE38" s="11"/>
    </row>
    <row r="39" spans="15:31" ht="17.25" hidden="1" customHeight="1">
      <c r="O39" s="101"/>
      <c r="P39" s="6"/>
      <c r="Q39" s="10"/>
      <c r="R39" s="7"/>
      <c r="S39" s="46"/>
      <c r="T39" s="34"/>
      <c r="U39" s="34"/>
      <c r="V39" s="46"/>
      <c r="W39" s="34"/>
      <c r="X39" s="34"/>
      <c r="Y39" s="46"/>
      <c r="Z39" s="34"/>
      <c r="AA39" s="34"/>
      <c r="AB39" s="34"/>
      <c r="AC39" s="34"/>
      <c r="AD39" s="34"/>
      <c r="AE39" s="11"/>
    </row>
    <row r="40" spans="15:31" ht="17.25" hidden="1" customHeight="1">
      <c r="O40" s="102"/>
      <c r="P40" s="6"/>
      <c r="Q40" s="10"/>
      <c r="R40" s="7"/>
      <c r="S40" s="46"/>
      <c r="T40" s="34"/>
      <c r="U40" s="34"/>
      <c r="V40" s="46"/>
      <c r="W40" s="34"/>
      <c r="X40" s="34"/>
      <c r="Y40" s="46"/>
      <c r="Z40" s="34"/>
      <c r="AA40" s="34"/>
      <c r="AB40" s="34"/>
      <c r="AC40" s="34"/>
      <c r="AD40" s="34"/>
      <c r="AE40" s="11">
        <f>R29-R40</f>
        <v>0</v>
      </c>
    </row>
    <row r="41" spans="15:31" ht="17.25" hidden="1" customHeight="1">
      <c r="AE41" s="11">
        <f>SUM(AE37:AE40)</f>
        <v>0</v>
      </c>
    </row>
    <row r="42" spans="15:31" ht="17.25" hidden="1" customHeight="1"/>
  </sheetData>
  <mergeCells count="1">
    <mergeCell ref="O38:O40"/>
  </mergeCells>
  <pageMargins left="0.70866141732283472" right="0.70866141732283472" top="0.74803149606299213" bottom="0.74803149606299213" header="0.31496062992125984" footer="0.31496062992125984"/>
  <pageSetup paperSize="9" scale="55" fitToHeight="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ЦОС стоимость по школам</vt:lpstr>
      <vt:lpstr>64  ЦОС малокомплектная</vt:lpstr>
      <vt:lpstr>19 немалокомплектная</vt:lpstr>
      <vt:lpstr>'19 немалокомплектная'!_GoBack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shatilovamto@rt7.ru</cp:lastModifiedBy>
  <cp:lastPrinted>2022-08-10T02:47:43Z</cp:lastPrinted>
  <dcterms:created xsi:type="dcterms:W3CDTF">2006-09-16T00:00:00Z</dcterms:created>
  <dcterms:modified xsi:type="dcterms:W3CDTF">2022-08-10T02:47:44Z</dcterms:modified>
</cp:coreProperties>
</file>